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4" documentId="13_ncr:1_{B6850358-5E1B-49D5-A151-20266B591655}" xr6:coauthVersionLast="47" xr6:coauthVersionMax="47" xr10:uidLastSave="{739C9A09-13BD-4A17-AEBB-5A87CCA847BC}"/>
  <bookViews>
    <workbookView xWindow="28680" yWindow="-120" windowWidth="29040" windowHeight="15720" xr2:uid="{00000000-000D-0000-FFFF-FFFF00000000}"/>
  </bookViews>
  <sheets>
    <sheet name="履歴書様式" sheetId="8" r:id="rId1"/>
  </sheets>
  <definedNames>
    <definedName name="_xlnm.Print_Area" localSheetId="0">履歴書様式!$A$1:$DE$75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8" l="1"/>
  <c r="A1" i="8" a="1"/>
  <c r="A1" i="8" s="1"/>
  <c r="DN4" i="8"/>
  <c r="DN1" i="8"/>
  <c r="DJ3" i="8"/>
  <c r="AD13" i="8"/>
  <c r="BR7" i="8" a="1"/>
  <c r="BR7" i="8" s="1"/>
  <c r="DK9" i="8" s="1"/>
  <c r="DJ32" i="8"/>
  <c r="BR2" i="8"/>
  <c r="CK4" i="8" s="1"/>
  <c r="DJ74" i="8"/>
  <c r="DJ72" i="8"/>
  <c r="DJ70" i="8"/>
  <c r="DK70" i="8" s="1"/>
  <c r="DJ68" i="8"/>
  <c r="DK68" i="8" s="1"/>
  <c r="DJ66" i="8"/>
  <c r="DK66" i="8" s="1"/>
  <c r="DJ64" i="8"/>
  <c r="DJ62" i="8"/>
  <c r="DK62" i="8" s="1"/>
  <c r="DJ60" i="8"/>
  <c r="DK60" i="8" s="1"/>
  <c r="DJ58" i="8"/>
  <c r="DK58" i="8" s="1"/>
  <c r="DJ56" i="8"/>
  <c r="DJ54" i="8"/>
  <c r="DJ52" i="8"/>
  <c r="DJ50" i="8"/>
  <c r="DJ48" i="8"/>
  <c r="DJ46" i="8"/>
  <c r="DJ44" i="8"/>
  <c r="DJ42" i="8"/>
  <c r="DJ40" i="8"/>
  <c r="DJ38" i="8"/>
  <c r="DJ36" i="8"/>
  <c r="DJ34" i="8"/>
  <c r="DJ30" i="8"/>
  <c r="DK59" i="8"/>
  <c r="DK61" i="8"/>
  <c r="DK63" i="8"/>
  <c r="DK64" i="8"/>
  <c r="DK65" i="8"/>
  <c r="DK67" i="8"/>
  <c r="DK69" i="8"/>
  <c r="DK71" i="8"/>
  <c r="DJ25" i="8"/>
  <c r="DJ1" i="8"/>
  <c r="DK1" i="8"/>
  <c r="DJ2" i="8"/>
  <c r="DJ4" i="8"/>
  <c r="DJ5" i="8"/>
  <c r="DJ6" i="8"/>
  <c r="DK6" i="8"/>
  <c r="DJ7" i="8"/>
  <c r="DK7" i="8"/>
  <c r="DJ9" i="8"/>
  <c r="DJ24" i="8"/>
  <c r="DL6" i="8" l="1"/>
  <c r="DL7" i="8"/>
  <c r="BR4" i="8"/>
  <c r="DK5" i="8" s="1"/>
  <c r="DL5" i="8"/>
  <c r="DJ28" i="8"/>
  <c r="DK30" i="8" a="1"/>
  <c r="DK30" i="8" s="1"/>
  <c r="DK29" i="8" s="1"/>
  <c r="DL30" i="8" a="1"/>
  <c r="DL30" i="8" s="1"/>
  <c r="DL29" i="8" s="1"/>
  <c r="DM30" i="8" l="1" a="1"/>
  <c r="DM30" i="8" s="1"/>
  <c r="DM29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<sst xmlns="http://schemas.openxmlformats.org/spreadsheetml/2006/main" count="216" uniqueCount="167">
  <si>
    <t>年</t>
    <rPh sb="0" eb="1">
      <t>ネン</t>
    </rPh>
    <phoneticPr fontId="2"/>
  </si>
  <si>
    <t>月</t>
    <rPh sb="0" eb="1">
      <t>ツキ</t>
    </rPh>
    <phoneticPr fontId="2"/>
  </si>
  <si>
    <t>日現在</t>
    <rPh sb="0" eb="1">
      <t>ニチ</t>
    </rPh>
    <rPh sb="1" eb="3">
      <t>ゲンザイ</t>
    </rPh>
    <phoneticPr fontId="2"/>
  </si>
  <si>
    <t>免許・資格</t>
    <rPh sb="0" eb="2">
      <t>メンキョ</t>
    </rPh>
    <rPh sb="3" eb="5">
      <t>シカク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</si>
  <si>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</si>
  <si>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</si>
  <si>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</si>
  <si>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</si>
  <si>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</si>
  <si>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携帯電話</t>
    <rPh sb="0" eb="2">
      <t>ケイタイ</t>
    </rPh>
    <rPh sb="2" eb="4">
      <t>デンワ</t>
    </rPh>
    <phoneticPr fontId="2"/>
  </si>
  <si>
    <t xml:space="preserve"> その他特記すべき事項</t>
    <rPh sb="3" eb="4">
      <t>タ</t>
    </rPh>
    <rPh sb="4" eb="6">
      <t>トッキ</t>
    </rPh>
    <rPh sb="9" eb="11">
      <t>ジコウ</t>
    </rPh>
    <phoneticPr fontId="2"/>
  </si>
  <si>
    <t xml:space="preserve"> 趣味・特技</t>
    <rPh sb="1" eb="2">
      <t>オモムキ</t>
    </rPh>
    <rPh sb="2" eb="3">
      <t>アジ</t>
    </rPh>
    <rPh sb="4" eb="6">
      <t>トクギ</t>
    </rPh>
    <phoneticPr fontId="2"/>
  </si>
  <si>
    <t xml:space="preserve"> 通勤時間</t>
    <rPh sb="1" eb="3">
      <t>ツウキン</t>
    </rPh>
    <rPh sb="3" eb="5">
      <t>ジカン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</si>
  <si>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</si>
  <si>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</si>
  <si>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</si>
  <si>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 xml:space="preserve"> 配偶者</t>
    <rPh sb="1" eb="4">
      <t>ハイグウシャ</t>
    </rPh>
    <phoneticPr fontId="2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</si>
  <si>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2"/>
  </si>
  <si>
    <t>免許・資格等</t>
    <rPh sb="0" eb="2">
      <t>メンキョ</t>
    </rPh>
    <rPh sb="3" eb="5">
      <t>シカク</t>
    </rPh>
    <rPh sb="5" eb="6">
      <t>ナド</t>
    </rPh>
    <phoneticPr fontId="2"/>
  </si>
  <si>
    <t>学歴・職歴等</t>
    <rPh sb="0" eb="2">
      <t>ガクレキ</t>
    </rPh>
    <rPh sb="3" eb="5">
      <t>ショクレキ</t>
    </rPh>
    <rPh sb="5" eb="6">
      <t>ナド</t>
    </rPh>
    <phoneticPr fontId="2"/>
  </si>
  <si>
    <t>TEL</t>
    <phoneticPr fontId="2"/>
  </si>
  <si>
    <t>〒(</t>
    <phoneticPr fontId="2"/>
  </si>
  <si>
    <t>)</t>
    <phoneticPr fontId="2"/>
  </si>
  <si>
    <t>Email</t>
    <phoneticPr fontId="2"/>
  </si>
  <si>
    <t xml:space="preserve"> 扶養家族(配偶者を除く）</t>
    <phoneticPr fontId="2"/>
  </si>
  <si>
    <t>写真貼付</t>
    <rPh sb="0" eb="2">
      <t>シャシン</t>
    </rPh>
    <rPh sb="2" eb="4">
      <t>ハリツケ</t>
    </rPh>
    <phoneticPr fontId="2"/>
  </si>
  <si>
    <t>サイズ　横3cm×縦4cm</t>
    <rPh sb="4" eb="5">
      <t>ヨコ</t>
    </rPh>
    <rPh sb="9" eb="10">
      <t>タテ</t>
    </rPh>
    <phoneticPr fontId="2"/>
  </si>
  <si>
    <t>※脱帽、上半身、正面向きで背景のないものを用いてください。</t>
    <rPh sb="1" eb="3">
      <t>ダツボウ</t>
    </rPh>
    <rPh sb="4" eb="7">
      <t>ジョウハンシン</t>
    </rPh>
    <rPh sb="8" eb="10">
      <t>ショウメン</t>
    </rPh>
    <rPh sb="10" eb="11">
      <t>ム</t>
    </rPh>
    <rPh sb="13" eb="15">
      <t>ハイケイ</t>
    </rPh>
    <rPh sb="21" eb="22">
      <t>ヨウ</t>
    </rPh>
    <phoneticPr fontId="2"/>
  </si>
  <si>
    <t xml:space="preserve"> 志望の動機、アピールポイント等</t>
    <rPh sb="1" eb="3">
      <t>シボウ</t>
    </rPh>
    <rPh sb="4" eb="6">
      <t>ドウキ</t>
    </rPh>
    <rPh sb="15" eb="16">
      <t>トウ</t>
    </rPh>
    <phoneticPr fontId="2"/>
  </si>
  <si>
    <t>学歴・職歴（各別にまとめて書く）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2"/>
  </si>
  <si>
    <t>月</t>
    <rPh sb="0" eb="1">
      <t>ガツ</t>
    </rPh>
    <phoneticPr fontId="2"/>
  </si>
  <si>
    <t>人</t>
    <rPh sb="0" eb="1">
      <t>ヒト</t>
    </rPh>
    <phoneticPr fontId="2"/>
  </si>
  <si>
    <t>応募官職</t>
    <phoneticPr fontId="2"/>
  </si>
  <si>
    <t>希望</t>
    <rPh sb="0" eb="2">
      <t>キボウ</t>
    </rPh>
    <phoneticPr fontId="2"/>
  </si>
  <si>
    <t>令和</t>
    <rPh sb="0" eb="2">
      <t>レイワ</t>
    </rPh>
    <phoneticPr fontId="2"/>
  </si>
  <si>
    <t>応募技術分野</t>
    <rPh sb="0" eb="2">
      <t>オウボ</t>
    </rPh>
    <phoneticPr fontId="2"/>
  </si>
  <si>
    <t xml:space="preserve"> No</t>
    <phoneticPr fontId="2"/>
  </si>
  <si>
    <t>技術分野</t>
    <phoneticPr fontId="2"/>
  </si>
  <si>
    <t>昭和</t>
    <rPh sb="0" eb="2">
      <t>ショウワ</t>
    </rPh>
    <phoneticPr fontId="2"/>
  </si>
  <si>
    <t>S</t>
    <phoneticPr fontId="2"/>
  </si>
  <si>
    <t>平成</t>
    <rPh sb="0" eb="2">
      <t>ヘイセイ</t>
    </rPh>
    <phoneticPr fontId="2"/>
  </si>
  <si>
    <t>H</t>
    <phoneticPr fontId="2"/>
  </si>
  <si>
    <t>履 歴 書</t>
  </si>
  <si>
    <t>ふりがな</t>
    <phoneticPr fontId="2"/>
  </si>
  <si>
    <t>性別</t>
    <rPh sb="0" eb="2">
      <t>セイベツ</t>
    </rPh>
    <phoneticPr fontId="2"/>
  </si>
  <si>
    <t>郵便番号</t>
    <rPh sb="0" eb="2">
      <t>ユウビン</t>
    </rPh>
    <rPh sb="2" eb="4">
      <t>バンゴウ</t>
    </rPh>
    <phoneticPr fontId="2"/>
  </si>
  <si>
    <t>現住所</t>
    <rPh sb="0" eb="3">
      <t>ゲンジュウショ</t>
    </rPh>
    <phoneticPr fontId="2"/>
  </si>
  <si>
    <t>課室</t>
    <rPh sb="0" eb="2">
      <t>カシツ</t>
    </rPh>
    <phoneticPr fontId="2"/>
  </si>
  <si>
    <t>官職</t>
    <rPh sb="0" eb="2">
      <t>カンショク</t>
    </rPh>
    <phoneticPr fontId="2"/>
  </si>
  <si>
    <t>広報活動支援調査員</t>
  </si>
  <si>
    <t>秘書課</t>
    <rPh sb="0" eb="2">
      <t>ヒショ</t>
    </rPh>
    <phoneticPr fontId="25"/>
  </si>
  <si>
    <t>総務課</t>
    <rPh sb="0" eb="3">
      <t>ソウムカ</t>
    </rPh>
    <phoneticPr fontId="25"/>
  </si>
  <si>
    <t>情報技術統括室</t>
    <rPh sb="0" eb="2">
      <t>ジョウホウ</t>
    </rPh>
    <rPh sb="2" eb="4">
      <t>ギジュツ</t>
    </rPh>
    <rPh sb="4" eb="6">
      <t>トウカツ</t>
    </rPh>
    <rPh sb="6" eb="7">
      <t>シツ</t>
    </rPh>
    <phoneticPr fontId="25"/>
  </si>
  <si>
    <t>会計課</t>
    <rPh sb="0" eb="2">
      <t>カイケイ</t>
    </rPh>
    <rPh sb="2" eb="3">
      <t>カ</t>
    </rPh>
    <phoneticPr fontId="25"/>
  </si>
  <si>
    <t>企画調査課</t>
    <rPh sb="0" eb="2">
      <t>キカク</t>
    </rPh>
    <rPh sb="2" eb="4">
      <t>チョウサ</t>
    </rPh>
    <phoneticPr fontId="25"/>
  </si>
  <si>
    <t>普及支援課</t>
    <rPh sb="0" eb="2">
      <t>フキュウ</t>
    </rPh>
    <rPh sb="2" eb="4">
      <t>シエン</t>
    </rPh>
    <rPh sb="4" eb="5">
      <t>カ</t>
    </rPh>
    <phoneticPr fontId="25"/>
  </si>
  <si>
    <t>国際政策課</t>
    <rPh sb="0" eb="2">
      <t>コクサイ</t>
    </rPh>
    <rPh sb="2" eb="4">
      <t>セイサク</t>
    </rPh>
    <rPh sb="4" eb="5">
      <t>カ</t>
    </rPh>
    <phoneticPr fontId="25"/>
  </si>
  <si>
    <t>国際協力課</t>
    <rPh sb="4" eb="5">
      <t>カ</t>
    </rPh>
    <phoneticPr fontId="25"/>
  </si>
  <si>
    <t>審査業務課</t>
    <rPh sb="0" eb="2">
      <t>シンサ</t>
    </rPh>
    <rPh sb="2" eb="4">
      <t>ギョウム</t>
    </rPh>
    <rPh sb="4" eb="5">
      <t>カ</t>
    </rPh>
    <phoneticPr fontId="25"/>
  </si>
  <si>
    <t>方式審査室</t>
    <rPh sb="0" eb="5">
      <t>ホウシキシンサシツ</t>
    </rPh>
    <phoneticPr fontId="25"/>
  </si>
  <si>
    <t>登録室</t>
    <rPh sb="0" eb="2">
      <t>トウロク</t>
    </rPh>
    <rPh sb="2" eb="3">
      <t>シツ</t>
    </rPh>
    <phoneticPr fontId="25"/>
  </si>
  <si>
    <t>出願課</t>
    <rPh sb="0" eb="2">
      <t>シュツガン</t>
    </rPh>
    <rPh sb="2" eb="3">
      <t>カ</t>
    </rPh>
    <phoneticPr fontId="25"/>
  </si>
  <si>
    <t>国際出願室</t>
    <rPh sb="0" eb="2">
      <t>コクサイ</t>
    </rPh>
    <rPh sb="2" eb="4">
      <t>シュツガン</t>
    </rPh>
    <rPh sb="4" eb="5">
      <t>シツ</t>
    </rPh>
    <phoneticPr fontId="25"/>
  </si>
  <si>
    <t>国際意匠・商標出願室</t>
  </si>
  <si>
    <t>商標課</t>
    <rPh sb="0" eb="2">
      <t>ショウヒョウ</t>
    </rPh>
    <rPh sb="2" eb="3">
      <t>カ</t>
    </rPh>
    <phoneticPr fontId="25"/>
  </si>
  <si>
    <t>調整課</t>
    <rPh sb="0" eb="2">
      <t>チョウセイ</t>
    </rPh>
    <rPh sb="2" eb="3">
      <t>カ</t>
    </rPh>
    <phoneticPr fontId="25"/>
  </si>
  <si>
    <t>審査推進室</t>
    <rPh sb="0" eb="2">
      <t>シンサ</t>
    </rPh>
    <rPh sb="2" eb="5">
      <t>スイシンシツ</t>
    </rPh>
    <phoneticPr fontId="25"/>
  </si>
  <si>
    <t>意匠課</t>
    <rPh sb="0" eb="2">
      <t>イショウ</t>
    </rPh>
    <rPh sb="2" eb="3">
      <t>カ</t>
    </rPh>
    <phoneticPr fontId="25"/>
  </si>
  <si>
    <t>審判課</t>
    <rPh sb="0" eb="2">
      <t>シンパン</t>
    </rPh>
    <rPh sb="2" eb="3">
      <t>カ</t>
    </rPh>
    <phoneticPr fontId="25"/>
  </si>
  <si>
    <t>秘書職員</t>
  </si>
  <si>
    <t>審査請求手数料返還事務職員</t>
  </si>
  <si>
    <t>厚生管理事務職員</t>
  </si>
  <si>
    <t>減免申請関連事務職員</t>
  </si>
  <si>
    <t>特許審査情報管理補助職員（業務集計担当）</t>
  </si>
  <si>
    <t>特許審査情報管理補助職員（審査調査支援担当）</t>
  </si>
  <si>
    <t>特許審査情報管理補助職員（先行技術文献調査担当）</t>
  </si>
  <si>
    <t>上級システムアドバイザー</t>
  </si>
  <si>
    <t>上級システムアドバイザー補助職員</t>
  </si>
  <si>
    <t>システム実検証補助職員</t>
  </si>
  <si>
    <t>ホームページ編集加工事務職員</t>
  </si>
  <si>
    <t>国際出願事務補助職員</t>
  </si>
  <si>
    <t>中小企業等データ分析事務職員</t>
  </si>
  <si>
    <t>商標審査業務集計事務職員</t>
  </si>
  <si>
    <t>審判業務集計事務職員</t>
  </si>
  <si>
    <t>意匠審査業務集計事務職員</t>
  </si>
  <si>
    <t>特許管理情報加工等事務職員</t>
  </si>
  <si>
    <t>特許行政専門調査員</t>
  </si>
  <si>
    <t>海外情報発信支援調査員</t>
  </si>
  <si>
    <t>外国産業財産権情報データ整備担当調査員</t>
  </si>
  <si>
    <t>工業所有権調査員</t>
  </si>
  <si>
    <t>海外展開支援調査員</t>
  </si>
  <si>
    <t>法務調査員</t>
  </si>
  <si>
    <t>方式審査調査員</t>
  </si>
  <si>
    <t>証明・閲覧調査員</t>
  </si>
  <si>
    <t>国際出願調査員</t>
  </si>
  <si>
    <t>商標審査調査員</t>
  </si>
  <si>
    <t>商標審査調査員（指定商品等照合業務担当）</t>
  </si>
  <si>
    <t>商標審査調査員（審査品質管理補助担当）</t>
  </si>
  <si>
    <t>資料分類調査員（商標）</t>
  </si>
  <si>
    <t>特許審査調査員</t>
  </si>
  <si>
    <t>特許審査調査員（データベース整備支援担当）</t>
  </si>
  <si>
    <t>特許審査調査員（先端技術審査支援担当）</t>
  </si>
  <si>
    <t>特許審査調査員（英語審査補助担当）</t>
  </si>
  <si>
    <t>特許審査調査員（審査支援システム運用担当）</t>
  </si>
  <si>
    <t>特許審査調査員（上級審査品質管理補助担当）</t>
  </si>
  <si>
    <t>特許審査調査員（審査品質管理補助担当）</t>
  </si>
  <si>
    <t>特許審査調査員（審査運用担当）</t>
  </si>
  <si>
    <t>意匠審査調査員</t>
  </si>
  <si>
    <t>臨時事務補助職員（フルタイム）</t>
    <phoneticPr fontId="2"/>
  </si>
  <si>
    <t>臨時事務補助職員（６時間勤務）</t>
    <rPh sb="12" eb="14">
      <t>キンム</t>
    </rPh>
    <phoneticPr fontId="2"/>
  </si>
  <si>
    <t>臨時事務補助職員（短時間勤務）</t>
    <rPh sb="9" eb="12">
      <t>タンジカン</t>
    </rPh>
    <rPh sb="12" eb="14">
      <t>キンム</t>
    </rPh>
    <phoneticPr fontId="2"/>
  </si>
  <si>
    <t>該当の場合選択</t>
    <rPh sb="0" eb="2">
      <t>ガイトウ</t>
    </rPh>
    <rPh sb="3" eb="5">
      <t>バアイ</t>
    </rPh>
    <rPh sb="5" eb="7">
      <t>センタク</t>
    </rPh>
    <phoneticPr fontId="2"/>
  </si>
  <si>
    <t>臨時事務補助職員（パートタイム）</t>
  </si>
  <si>
    <t>育児休業等代替職員</t>
    <rPh sb="4" eb="5">
      <t>ナド</t>
    </rPh>
    <phoneticPr fontId="2"/>
  </si>
  <si>
    <t>庁舎管理事務職員</t>
  </si>
  <si>
    <t>資料分類調査員（特許）</t>
  </si>
  <si>
    <t>←ハローワーク紹介状がある場合「〇」</t>
    <rPh sb="7" eb="10">
      <t>ショウカイジョウ</t>
    </rPh>
    <rPh sb="13" eb="15">
      <t>バアイ</t>
    </rPh>
    <phoneticPr fontId="2"/>
  </si>
  <si>
    <t>マンション・
アパート名</t>
    <rPh sb="11" eb="12">
      <t>メイ</t>
    </rPh>
    <phoneticPr fontId="2"/>
  </si>
  <si>
    <r>
      <t>※</t>
    </r>
    <r>
      <rPr>
        <b/>
        <u/>
        <sz val="10"/>
        <color rgb="FFFF0000"/>
        <rFont val="ＭＳ 明朝"/>
        <family val="1"/>
        <charset val="128"/>
      </rPr>
      <t>現在</t>
    </r>
    <r>
      <rPr>
        <sz val="10"/>
        <color rgb="FFFF0000"/>
        <rFont val="ＭＳ 明朝"/>
        <family val="1"/>
        <charset val="128"/>
      </rPr>
      <t>特許庁で勤務されている場合、現在の所属課室及び官職名を必ずご記載ください。</t>
    </r>
    <rPh sb="30" eb="31">
      <t>カナラ</t>
    </rPh>
    <phoneticPr fontId="2"/>
  </si>
  <si>
    <t>記入注意</t>
  </si>
  <si>
    <t xml:space="preserve"> 本人希望記入欄（その他希望等があれば記入）</t>
    <rPh sb="1" eb="3">
      <t>ホンニン</t>
    </rPh>
    <rPh sb="3" eb="5">
      <t>キボウ</t>
    </rPh>
    <rPh sb="5" eb="8">
      <t>キニュウラン</t>
    </rPh>
    <phoneticPr fontId="2"/>
  </si>
  <si>
    <t>0</t>
    <phoneticPr fontId="2"/>
  </si>
  <si>
    <t>※選択※</t>
  </si>
  <si>
    <t>年度は和暦、数字はアラビア文字、手書きの場合は文字は崩さず正確に書いてください。</t>
    <rPh sb="0" eb="2">
      <t>ネンド</t>
    </rPh>
    <rPh sb="3" eb="5">
      <t>ワレキ</t>
    </rPh>
    <rPh sb="16" eb="18">
      <t>テガ</t>
    </rPh>
    <rPh sb="20" eb="22">
      <t>バアイ</t>
    </rPh>
    <phoneticPr fontId="2"/>
  </si>
  <si>
    <t>選択</t>
  </si>
  <si>
    <t>選択</t>
    <rPh sb="0" eb="2">
      <t>センタク</t>
    </rPh>
    <phoneticPr fontId="2"/>
  </si>
  <si>
    <t>【〇〇課】特許行政専門調査員</t>
    <rPh sb="3" eb="4">
      <t>カ</t>
    </rPh>
    <rPh sb="5" eb="7">
      <t>トッキョ</t>
    </rPh>
    <phoneticPr fontId="2"/>
  </si>
  <si>
    <t>【〇〇課】工業所有権調査員</t>
    <rPh sb="3" eb="4">
      <t>カ</t>
    </rPh>
    <rPh sb="5" eb="7">
      <t>コウギョウ</t>
    </rPh>
    <phoneticPr fontId="2"/>
  </si>
  <si>
    <t>【〇〇課】法務調査員</t>
    <rPh sb="3" eb="4">
      <t>カ</t>
    </rPh>
    <rPh sb="5" eb="7">
      <t>ホウム</t>
    </rPh>
    <phoneticPr fontId="2"/>
  </si>
  <si>
    <t>【〇〇課】方式審査調査員</t>
    <rPh sb="3" eb="4">
      <t>カ</t>
    </rPh>
    <rPh sb="5" eb="7">
      <t>ホウシキ</t>
    </rPh>
    <phoneticPr fontId="2"/>
  </si>
  <si>
    <t>▼特許庁履歴</t>
    <rPh sb="1" eb="4">
      <t>とっきょちょう</t>
    </rPh>
    <rPh sb="4" eb="6">
      <t>りれき</t>
    </rPh>
    <phoneticPr fontId="2" type="Hiragana"/>
  </si>
  <si>
    <t>▼本省履歴</t>
    <rPh sb="1" eb="3">
      <t>ほんしょう</t>
    </rPh>
    <rPh sb="3" eb="5">
      <t>りれき</t>
    </rPh>
    <phoneticPr fontId="2" type="Hiragana"/>
  </si>
  <si>
    <t>▼工業所有権履歴</t>
    <rPh sb="1" eb="3">
      <t>こうぎょう</t>
    </rPh>
    <rPh sb="3" eb="6">
      <t>しょゆうけん</t>
    </rPh>
    <rPh sb="6" eb="8">
      <t>りれき</t>
    </rPh>
    <phoneticPr fontId="2" type="Hiragana"/>
  </si>
  <si>
    <t xml:space="preserve">- </t>
    <phoneticPr fontId="2"/>
  </si>
  <si>
    <t>-</t>
    <phoneticPr fontId="2"/>
  </si>
  <si>
    <r>
      <t>　※</t>
    </r>
    <r>
      <rPr>
        <u/>
        <sz val="11"/>
        <color rgb="FFFF0000"/>
        <rFont val="ＭＳ Ｐゴシック"/>
        <family val="3"/>
        <charset val="128"/>
      </rPr>
      <t>元号</t>
    </r>
    <rPh sb="2" eb="4">
      <t>ゲンゴウ</t>
    </rPh>
    <phoneticPr fontId="2"/>
  </si>
  <si>
    <t>※</t>
    <phoneticPr fontId="2"/>
  </si>
  <si>
    <t>特許審査調査員（データベース整備支援担当）</t>
    <phoneticPr fontId="2"/>
  </si>
  <si>
    <t>特許審査調査員（先端技術審査支援担当）</t>
    <phoneticPr fontId="2"/>
  </si>
  <si>
    <t>特許審判調査員（国際・新技術担当）</t>
    <phoneticPr fontId="2"/>
  </si>
  <si>
    <t>資料分類調査員（特許）</t>
    <phoneticPr fontId="2"/>
  </si>
  <si>
    <t>資料分類調査員（商標）</t>
    <phoneticPr fontId="2"/>
  </si>
  <si>
    <t>①希望する技術分野　</t>
    <phoneticPr fontId="2"/>
  </si>
  <si>
    <t>②希望する勤務日等</t>
    <rPh sb="5" eb="7">
      <t>キンム</t>
    </rPh>
    <rPh sb="7" eb="8">
      <t>ビ</t>
    </rPh>
    <rPh sb="8" eb="9">
      <t>トウ</t>
    </rPh>
    <phoneticPr fontId="2"/>
  </si>
  <si>
    <t>*特許行政専門調査員*</t>
    <phoneticPr fontId="2"/>
  </si>
  <si>
    <t>*国際出願調査員*</t>
    <phoneticPr fontId="2"/>
  </si>
  <si>
    <t>*法務調査員*</t>
    <phoneticPr fontId="2"/>
  </si>
  <si>
    <t>*方式審査調査員*</t>
    <phoneticPr fontId="2"/>
  </si>
  <si>
    <t>*審・判決調査員*</t>
    <phoneticPr fontId="2"/>
  </si>
  <si>
    <t>和暦</t>
    <rPh sb="0" eb="2">
      <t>われき</t>
    </rPh>
    <phoneticPr fontId="2" type="Hiragana"/>
  </si>
  <si>
    <t>和暦は【昭和：Ｓ　平成：Ｈ　令和：Ｒ】で記載してください</t>
    <rPh sb="0" eb="2">
      <t>ワレキ</t>
    </rPh>
    <rPh sb="4" eb="6">
      <t>ショウワ</t>
    </rPh>
    <phoneticPr fontId="2"/>
  </si>
  <si>
    <t>広報活動支援調査員</t>
    <phoneticPr fontId="2"/>
  </si>
  <si>
    <t>審査資料調査員</t>
    <rPh sb="0" eb="2">
      <t>シンサ</t>
    </rPh>
    <rPh sb="2" eb="4">
      <t>シリョウ</t>
    </rPh>
    <rPh sb="4" eb="7">
      <t>チョウサイン</t>
    </rPh>
    <phoneticPr fontId="2"/>
  </si>
  <si>
    <t>意匠審査調査員（審査基準資料整備担当）</t>
    <rPh sb="0" eb="2">
      <t>イショウ</t>
    </rPh>
    <rPh sb="2" eb="4">
      <t>シンサ</t>
    </rPh>
    <rPh sb="4" eb="7">
      <t>チョウサイン</t>
    </rPh>
    <rPh sb="8" eb="10">
      <t>シンサ</t>
    </rPh>
    <rPh sb="10" eb="12">
      <t>キジュン</t>
    </rPh>
    <rPh sb="12" eb="14">
      <t>シリョウ</t>
    </rPh>
    <rPh sb="14" eb="16">
      <t>セイビ</t>
    </rPh>
    <rPh sb="16" eb="18">
      <t>タントウ</t>
    </rPh>
    <phoneticPr fontId="2"/>
  </si>
  <si>
    <t>意匠審査調査員（審査品質管理補助担当）</t>
    <rPh sb="0" eb="2">
      <t>イショウ</t>
    </rPh>
    <rPh sb="2" eb="4">
      <t>シンサ</t>
    </rPh>
    <rPh sb="4" eb="7">
      <t>チョウサイン</t>
    </rPh>
    <rPh sb="8" eb="10">
      <t>シンサ</t>
    </rPh>
    <rPh sb="10" eb="12">
      <t>ヒンシツ</t>
    </rPh>
    <rPh sb="12" eb="14">
      <t>カンリ</t>
    </rPh>
    <rPh sb="14" eb="16">
      <t>ホジョ</t>
    </rPh>
    <rPh sb="16" eb="18">
      <t>タントウ</t>
    </rPh>
    <phoneticPr fontId="2"/>
  </si>
  <si>
    <t>意匠審査調査員（国際出願審査支援担当）</t>
    <rPh sb="0" eb="2">
      <t>イショウ</t>
    </rPh>
    <rPh sb="2" eb="4">
      <t>シンサ</t>
    </rPh>
    <rPh sb="4" eb="7">
      <t>チョウサイン</t>
    </rPh>
    <rPh sb="8" eb="10">
      <t>コクサイ</t>
    </rPh>
    <rPh sb="10" eb="12">
      <t>シュツガン</t>
    </rPh>
    <rPh sb="12" eb="14">
      <t>シンサ</t>
    </rPh>
    <rPh sb="14" eb="16">
      <t>シエン</t>
    </rPh>
    <rPh sb="16" eb="18">
      <t>タントウ</t>
    </rPh>
    <phoneticPr fontId="2"/>
  </si>
  <si>
    <t>特許審判調査員（国際・新技術担当）</t>
  </si>
  <si>
    <t>意匠審査調査員（英語審査補助担当）</t>
    <rPh sb="0" eb="2">
      <t>イショウ</t>
    </rPh>
    <rPh sb="2" eb="4">
      <t>シンサ</t>
    </rPh>
    <rPh sb="4" eb="7">
      <t>チョウサイン</t>
    </rPh>
    <rPh sb="8" eb="10">
      <t>エイゴ</t>
    </rPh>
    <rPh sb="10" eb="12">
      <t>シンサ</t>
    </rPh>
    <rPh sb="12" eb="14">
      <t>ホジョ</t>
    </rPh>
    <rPh sb="14" eb="16">
      <t>タントウ</t>
    </rPh>
    <phoneticPr fontId="2"/>
  </si>
  <si>
    <t>審判書記調査員</t>
    <rPh sb="0" eb="2">
      <t>シンパン</t>
    </rPh>
    <rPh sb="2" eb="4">
      <t>ショキ</t>
    </rPh>
    <phoneticPr fontId="3"/>
  </si>
  <si>
    <t>特許審判調査員</t>
  </si>
  <si>
    <t>商標審判調査員</t>
  </si>
  <si>
    <t>審判国際支援調査員</t>
    <rPh sb="0" eb="2">
      <t>シンパン</t>
    </rPh>
    <rPh sb="2" eb="4">
      <t>コクサイ</t>
    </rPh>
    <rPh sb="4" eb="6">
      <t>シエン</t>
    </rPh>
    <rPh sb="6" eb="9">
      <t>チョウサイン</t>
    </rPh>
    <phoneticPr fontId="2"/>
  </si>
  <si>
    <t>審・判決調査員</t>
    <rPh sb="0" eb="1">
      <t>シン</t>
    </rPh>
    <rPh sb="2" eb="4">
      <t>ハンケツ</t>
    </rPh>
    <rPh sb="4" eb="7">
      <t>チョウサイン</t>
    </rPh>
    <phoneticPr fontId="3"/>
  </si>
  <si>
    <t>該当の場合選択（該当官職ない場合、直接入力可）</t>
    <rPh sb="0" eb="2">
      <t>ガイトウ</t>
    </rPh>
    <rPh sb="3" eb="5">
      <t>バアイ</t>
    </rPh>
    <rPh sb="5" eb="7">
      <t>センタク</t>
    </rPh>
    <rPh sb="8" eb="10">
      <t>ガイトウ</t>
    </rPh>
    <rPh sb="10" eb="12">
      <t>カンショク</t>
    </rPh>
    <rPh sb="14" eb="16">
      <t>バアイ</t>
    </rPh>
    <rPh sb="17" eb="19">
      <t>チョクセツ</t>
    </rPh>
    <rPh sb="19" eb="21">
      <t>ニュウリョク</t>
    </rPh>
    <rPh sb="21" eb="22">
      <t>カ</t>
    </rPh>
    <phoneticPr fontId="2"/>
  </si>
  <si>
    <t>※以下いずれかを選択してください（月１２日～１６日勤務希望の場合は、希望日数を記入）。</t>
    <rPh sb="1" eb="3">
      <t>イカ</t>
    </rPh>
    <rPh sb="8" eb="10">
      <t>センタク</t>
    </rPh>
    <rPh sb="27" eb="29">
      <t>キボウ</t>
    </rPh>
    <rPh sb="30" eb="32">
      <t>バアイ</t>
    </rPh>
    <rPh sb="34" eb="36">
      <t>キボウ</t>
    </rPh>
    <rPh sb="36" eb="38">
      <t>ニッスウ</t>
    </rPh>
    <rPh sb="39" eb="41">
      <t>キニュウ</t>
    </rPh>
    <phoneticPr fontId="2"/>
  </si>
  <si>
    <t>審・判決調査員</t>
    <rPh sb="0" eb="1">
      <t>シン</t>
    </rPh>
    <rPh sb="2" eb="4">
      <t>ハンケツ</t>
    </rPh>
    <rPh sb="4" eb="7">
      <t>チョウサイン</t>
    </rPh>
    <phoneticPr fontId="2"/>
  </si>
  <si>
    <t>※選択してください※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</si>
</sst>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4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indexed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color theme="0" tint="-0.3499862666707357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b/>
      <u/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00B050"/>
      <name val="HG丸ｺﾞｼｯｸM-PRO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14"/>
      <color theme="0" tint="-0.3499862666707357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theme="0" tint="-0.3499862666707357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3EC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hair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/>
      <top style="thin">
        <color indexed="64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9">
    <xf numFmtId="0" fontId="0" fillId="0" borderId="0" xfId="0"/>
    <xf numFmtId="49" fontId="4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49" fontId="4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4" xfId="0" applyFont="1" applyFill="1" applyBorder="1"/>
    <xf numFmtId="0" fontId="12" fillId="0" borderId="2" xfId="0" applyFont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5" fillId="0" borderId="0" xfId="0" applyFont="1"/>
    <xf numFmtId="49" fontId="4" fillId="0" borderId="2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8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49" fontId="24" fillId="0" borderId="0" xfId="0" applyNumberFormat="1" applyFont="1" applyAlignment="1">
      <alignment vertical="center"/>
    </xf>
    <xf numFmtId="49" fontId="24" fillId="0" borderId="0" xfId="0" applyNumberFormat="1" applyFont="1" applyAlignment="1">
      <alignment vertical="top"/>
    </xf>
    <xf numFmtId="0" fontId="27" fillId="0" borderId="0" xfId="0" applyFont="1"/>
    <xf numFmtId="49" fontId="4" fillId="0" borderId="0" xfId="0" applyNumberFormat="1" applyFont="1" applyAlignment="1">
      <alignment horizontal="left" vertical="center" wrapText="1"/>
    </xf>
    <xf numFmtId="49" fontId="28" fillId="0" borderId="0" xfId="0" applyNumberFormat="1" applyFont="1" applyAlignment="1">
      <alignment vertical="center"/>
    </xf>
    <xf numFmtId="49" fontId="4" fillId="4" borderId="6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 wrapText="1"/>
    </xf>
    <xf numFmtId="0" fontId="0" fillId="4" borderId="7" xfId="0" applyFill="1" applyBorder="1"/>
    <xf numFmtId="49" fontId="4" fillId="0" borderId="0" xfId="0" applyNumberFormat="1" applyFont="1" applyAlignment="1" applyProtection="1">
      <alignment vertical="center"/>
      <protection locked="0"/>
    </xf>
    <xf numFmtId="0" fontId="33" fillId="0" borderId="0" xfId="0" applyNumberFormat="1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center" vertical="center"/>
      <protection locked="0" hidden="1"/>
    </xf>
    <xf numFmtId="49" fontId="4" fillId="0" borderId="0" xfId="0" applyNumberFormat="1" applyFont="1" applyAlignment="1" applyProtection="1">
      <alignment vertical="center"/>
      <protection locked="0" hidden="1"/>
    </xf>
    <xf numFmtId="49" fontId="4" fillId="0" borderId="0" xfId="0" applyNumberFormat="1" applyFont="1" applyAlignment="1" applyProtection="1">
      <alignment vertical="top"/>
      <protection locked="0" hidden="1"/>
    </xf>
    <xf numFmtId="49" fontId="7" fillId="0" borderId="0" xfId="0" applyNumberFormat="1" applyFont="1" applyAlignment="1" applyProtection="1">
      <alignment vertical="center"/>
      <protection locked="0" hidden="1"/>
    </xf>
    <xf numFmtId="49" fontId="26" fillId="0" borderId="0" xfId="0" applyNumberFormat="1" applyFont="1" applyAlignment="1" applyProtection="1">
      <alignment vertical="top"/>
      <protection locked="0" hidden="1"/>
    </xf>
    <xf numFmtId="49" fontId="7" fillId="0" borderId="0" xfId="0" applyNumberFormat="1" applyFont="1" applyAlignment="1" applyProtection="1">
      <alignment vertical="top"/>
      <protection locked="0" hidden="1"/>
    </xf>
    <xf numFmtId="49" fontId="4" fillId="0" borderId="0" xfId="0" applyNumberFormat="1" applyFont="1" applyFill="1" applyAlignment="1" applyProtection="1">
      <alignment vertical="center"/>
      <protection locked="0" hidden="1"/>
    </xf>
    <xf numFmtId="49" fontId="4" fillId="0" borderId="0" xfId="0" applyNumberFormat="1" applyFont="1" applyFill="1" applyBorder="1" applyAlignment="1" applyProtection="1">
      <alignment vertical="center"/>
      <protection locked="0" hidden="1"/>
    </xf>
    <xf numFmtId="49" fontId="14" fillId="0" borderId="0" xfId="0" applyNumberFormat="1" applyFont="1" applyFill="1" applyBorder="1" applyAlignment="1" applyProtection="1">
      <alignment vertical="center"/>
      <protection locked="0" hidden="1"/>
    </xf>
    <xf numFmtId="49" fontId="4" fillId="3" borderId="9" xfId="0" applyNumberFormat="1" applyFont="1" applyFill="1" applyBorder="1" applyProtection="1">
      <protection locked="0" hidden="1"/>
    </xf>
    <xf numFmtId="49" fontId="4" fillId="3" borderId="10" xfId="0" applyNumberFormat="1" applyFont="1" applyFill="1" applyBorder="1" applyAlignment="1" applyProtection="1">
      <alignment shrinkToFit="1"/>
      <protection locked="0" hidden="1"/>
    </xf>
    <xf numFmtId="49" fontId="4" fillId="3" borderId="11" xfId="0" applyNumberFormat="1" applyFont="1" applyFill="1" applyBorder="1" applyAlignment="1" applyProtection="1">
      <alignment shrinkToFit="1"/>
      <protection locked="0" hidden="1"/>
    </xf>
    <xf numFmtId="49" fontId="4" fillId="3" borderId="10" xfId="0" applyNumberFormat="1" applyFont="1" applyFill="1" applyBorder="1" applyProtection="1">
      <protection locked="0" hidden="1"/>
    </xf>
    <xf numFmtId="49" fontId="4" fillId="3" borderId="11" xfId="0" applyNumberFormat="1" applyFont="1" applyFill="1" applyBorder="1" applyProtection="1">
      <protection locked="0" hidden="1"/>
    </xf>
    <xf numFmtId="49" fontId="6" fillId="0" borderId="0" xfId="0" applyNumberFormat="1" applyFont="1" applyFill="1" applyAlignment="1" applyProtection="1">
      <alignment vertical="center"/>
      <protection locked="0" hidden="1"/>
    </xf>
    <xf numFmtId="49" fontId="4" fillId="3" borderId="5" xfId="0" applyNumberFormat="1" applyFont="1" applyFill="1" applyBorder="1" applyAlignment="1" applyProtection="1">
      <alignment horizontal="left"/>
      <protection locked="0" hidden="1"/>
    </xf>
    <xf numFmtId="49" fontId="4" fillId="3" borderId="0" xfId="0" applyNumberFormat="1" applyFont="1" applyFill="1" applyAlignment="1" applyProtection="1">
      <alignment horizontal="left"/>
      <protection locked="0" hidden="1"/>
    </xf>
    <xf numFmtId="49" fontId="4" fillId="3" borderId="4" xfId="0" applyNumberFormat="1" applyFont="1" applyFill="1" applyBorder="1" applyAlignment="1" applyProtection="1">
      <alignment horizontal="left"/>
      <protection locked="0" hidden="1"/>
    </xf>
    <xf numFmtId="49" fontId="4" fillId="3" borderId="9" xfId="0" applyNumberFormat="1" applyFont="1" applyFill="1" applyBorder="1" applyAlignment="1" applyProtection="1">
      <alignment horizontal="left"/>
      <protection locked="0" hidden="1"/>
    </xf>
    <xf numFmtId="49" fontId="4" fillId="3" borderId="10" xfId="0" applyNumberFormat="1" applyFont="1" applyFill="1" applyBorder="1" applyAlignment="1" applyProtection="1">
      <alignment horizontal="left"/>
      <protection locked="0" hidden="1"/>
    </xf>
    <xf numFmtId="49" fontId="4" fillId="3" borderId="11" xfId="0" applyNumberFormat="1" applyFont="1" applyFill="1" applyBorder="1" applyAlignment="1" applyProtection="1">
      <alignment horizontal="left"/>
      <protection locked="0" hidden="1"/>
    </xf>
    <xf numFmtId="49" fontId="7" fillId="0" borderId="5" xfId="0" applyNumberFormat="1" applyFont="1" applyBorder="1" applyAlignment="1" applyProtection="1">
      <alignment horizontal="right" vertical="center"/>
      <protection locked="0" hidden="1"/>
    </xf>
    <xf numFmtId="49" fontId="7" fillId="0" borderId="0" xfId="0" applyNumberFormat="1" applyFont="1" applyAlignment="1" applyProtection="1">
      <alignment horizontal="right" vertical="center"/>
      <protection locked="0" hidden="1"/>
    </xf>
    <xf numFmtId="49" fontId="4" fillId="0" borderId="0" xfId="0" applyNumberFormat="1" applyFont="1" applyAlignment="1" applyProtection="1">
      <alignment horizontal="center" vertical="center"/>
      <protection locked="0" hidden="1"/>
    </xf>
    <xf numFmtId="49" fontId="7" fillId="0" borderId="6" xfId="0" applyNumberFormat="1" applyFont="1" applyBorder="1" applyAlignment="1" applyProtection="1">
      <alignment horizontal="right" vertical="center"/>
      <protection locked="0" hidden="1"/>
    </xf>
    <xf numFmtId="49" fontId="7" fillId="0" borderId="3" xfId="0" applyNumberFormat="1" applyFont="1" applyBorder="1" applyAlignment="1" applyProtection="1">
      <alignment horizontal="right" vertical="center"/>
      <protection locked="0" hidden="1"/>
    </xf>
    <xf numFmtId="49" fontId="4" fillId="0" borderId="3" xfId="0" applyNumberFormat="1" applyFont="1" applyBorder="1" applyAlignment="1" applyProtection="1">
      <alignment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/>
      <protection locked="0" hidden="1"/>
    </xf>
    <xf numFmtId="49" fontId="4" fillId="0" borderId="5" xfId="0" applyNumberFormat="1" applyFont="1" applyBorder="1" applyAlignment="1" applyProtection="1">
      <alignment horizontal="center" vertical="center"/>
      <protection locked="0" hidden="1"/>
    </xf>
    <xf numFmtId="49" fontId="4" fillId="0" borderId="6" xfId="0" applyNumberFormat="1" applyFont="1" applyBorder="1" applyAlignment="1" applyProtection="1">
      <alignment horizontal="center" vertical="center"/>
      <protection locked="0" hidden="1"/>
    </xf>
    <xf numFmtId="0" fontId="6" fillId="0" borderId="12" xfId="0" applyFont="1" applyBorder="1" applyAlignment="1" applyProtection="1">
      <alignment vertical="center" wrapText="1"/>
      <protection locked="0" hidden="1"/>
    </xf>
    <xf numFmtId="0" fontId="6" fillId="0" borderId="16" xfId="0" applyFont="1" applyBorder="1" applyAlignment="1" applyProtection="1">
      <alignment vertical="center" wrapText="1"/>
      <protection locked="0" hidden="1"/>
    </xf>
    <xf numFmtId="0" fontId="6" fillId="0" borderId="17" xfId="0" applyFont="1" applyBorder="1" applyAlignment="1" applyProtection="1">
      <alignment vertical="center" wrapText="1"/>
      <protection locked="0" hidden="1"/>
    </xf>
    <xf numFmtId="0" fontId="6" fillId="0" borderId="0" xfId="0" applyFont="1" applyAlignment="1" applyProtection="1">
      <alignment vertical="center" wrapText="1"/>
      <protection locked="0" hidden="1"/>
    </xf>
    <xf numFmtId="0" fontId="6" fillId="0" borderId="8" xfId="0" applyFont="1" applyBorder="1" applyAlignment="1" applyProtection="1">
      <alignment vertical="center" wrapText="1"/>
      <protection locked="0" hidden="1"/>
    </xf>
    <xf numFmtId="0" fontId="6" fillId="0" borderId="18" xfId="0" applyFont="1" applyBorder="1" applyAlignment="1" applyProtection="1">
      <alignment vertical="center" wrapText="1"/>
      <protection locked="0" hidden="1"/>
    </xf>
    <xf numFmtId="0" fontId="6" fillId="0" borderId="2" xfId="0" applyFont="1" applyBorder="1" applyAlignment="1" applyProtection="1">
      <alignment vertical="center" wrapText="1"/>
      <protection locked="0" hidden="1"/>
    </xf>
    <xf numFmtId="0" fontId="6" fillId="0" borderId="19" xfId="0" applyFont="1" applyBorder="1" applyAlignment="1" applyProtection="1">
      <alignment vertical="center" wrapText="1"/>
      <protection locked="0" hidden="1"/>
    </xf>
    <xf numFmtId="49" fontId="7" fillId="5" borderId="35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top"/>
      <protection locked="0" hidden="1"/>
    </xf>
    <xf numFmtId="49" fontId="10" fillId="0" borderId="3" xfId="0" applyNumberFormat="1" applyFont="1" applyFill="1" applyBorder="1" applyAlignment="1" applyProtection="1">
      <alignment vertical="top"/>
      <protection locked="0" hidden="1"/>
    </xf>
    <xf numFmtId="49" fontId="17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 applyProtection="1">
      <alignment vertical="top" wrapText="1"/>
      <protection locked="0" hidden="1"/>
    </xf>
    <xf numFmtId="0" fontId="27" fillId="0" borderId="3" xfId="0" applyFont="1" applyBorder="1"/>
    <xf numFmtId="0" fontId="35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0" fillId="0" borderId="3" xfId="0" applyBorder="1"/>
    <xf numFmtId="14" fontId="37" fillId="0" borderId="0" xfId="0" applyNumberFormat="1" applyFont="1" applyAlignment="1">
      <alignment horizontal="left" vertical="top"/>
    </xf>
    <xf numFmtId="0" fontId="37" fillId="0" borderId="0" xfId="0" applyFont="1" applyAlignment="1">
      <alignment horizontal="left" vertical="top"/>
    </xf>
    <xf numFmtId="49" fontId="37" fillId="0" borderId="0" xfId="0" applyNumberFormat="1" applyFont="1" applyAlignment="1">
      <alignment horizontal="left" vertical="top"/>
    </xf>
    <xf numFmtId="0" fontId="24" fillId="0" borderId="0" xfId="0" applyNumberFormat="1" applyFont="1" applyAlignment="1">
      <alignment vertical="center"/>
    </xf>
    <xf numFmtId="49" fontId="24" fillId="0" borderId="0" xfId="0" applyNumberFormat="1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40" fillId="0" borderId="0" xfId="0" applyFont="1"/>
    <xf numFmtId="0" fontId="39" fillId="0" borderId="0" xfId="0" applyFont="1" applyAlignment="1">
      <alignment horizontal="right" vertical="top"/>
    </xf>
    <xf numFmtId="49" fontId="39" fillId="0" borderId="0" xfId="0" applyNumberFormat="1" applyFont="1" applyAlignment="1">
      <alignment horizontal="left" vertical="top"/>
    </xf>
    <xf numFmtId="49" fontId="37" fillId="0" borderId="0" xfId="0" applyNumberFormat="1" applyFont="1" applyAlignment="1">
      <alignment vertical="center"/>
    </xf>
    <xf numFmtId="49" fontId="37" fillId="0" borderId="0" xfId="0" applyNumberFormat="1" applyFont="1" applyFill="1" applyAlignment="1">
      <alignment vertical="center"/>
    </xf>
    <xf numFmtId="49" fontId="4" fillId="0" borderId="4" xfId="0" applyNumberFormat="1" applyFont="1" applyBorder="1" applyAlignment="1" applyProtection="1">
      <alignment horizontal="center" vertical="center"/>
      <protection locked="0" hidden="1"/>
    </xf>
    <xf numFmtId="49" fontId="4" fillId="0" borderId="7" xfId="0" applyNumberFormat="1" applyFont="1" applyBorder="1" applyAlignment="1" applyProtection="1">
      <alignment horizontal="center" vertical="center"/>
      <protection locked="0" hidden="1"/>
    </xf>
    <xf numFmtId="0" fontId="39" fillId="0" borderId="0" xfId="0" applyFont="1" applyAlignment="1">
      <alignment horizontal="left" vertical="top"/>
    </xf>
    <xf numFmtId="49" fontId="24" fillId="0" borderId="0" xfId="0" applyNumberFormat="1" applyFont="1" applyFill="1" applyAlignment="1" applyProtection="1">
      <alignment vertical="center"/>
      <protection locked="0" hidden="1"/>
    </xf>
    <xf numFmtId="49" fontId="43" fillId="0" borderId="0" xfId="0" applyNumberFormat="1" applyFont="1" applyFill="1" applyBorder="1" applyAlignment="1" applyProtection="1">
      <alignment vertical="top" wrapText="1"/>
      <protection locked="0" hidden="1"/>
    </xf>
    <xf numFmtId="49" fontId="43" fillId="0" borderId="0" xfId="0" applyNumberFormat="1" applyFont="1" applyFill="1" applyBorder="1" applyAlignment="1">
      <alignment vertical="top" wrapText="1"/>
    </xf>
    <xf numFmtId="49" fontId="24" fillId="0" borderId="0" xfId="0" applyNumberFormat="1" applyFont="1" applyFill="1" applyBorder="1" applyAlignment="1" applyProtection="1">
      <alignment vertical="center"/>
      <protection locked="0" hidden="1"/>
    </xf>
    <xf numFmtId="49" fontId="37" fillId="0" borderId="0" xfId="0" applyNumberFormat="1" applyFont="1" applyFill="1" applyAlignment="1" applyProtection="1">
      <alignment vertical="center"/>
      <protection locked="0" hidden="1"/>
    </xf>
    <xf numFmtId="49" fontId="41" fillId="0" borderId="0" xfId="0" applyNumberFormat="1" applyFont="1" applyFill="1" applyAlignment="1">
      <alignment vertical="center"/>
    </xf>
    <xf numFmtId="49" fontId="42" fillId="0" borderId="0" xfId="0" applyNumberFormat="1" applyFont="1" applyFill="1" applyAlignment="1">
      <alignment vertical="center"/>
    </xf>
    <xf numFmtId="49" fontId="14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 applyProtection="1">
      <alignment horizontal="left" vertical="center" wrapText="1"/>
      <protection locked="0" hidden="1"/>
    </xf>
    <xf numFmtId="49" fontId="11" fillId="0" borderId="0" xfId="0" applyNumberFormat="1" applyFont="1" applyFill="1" applyBorder="1" applyAlignment="1" applyProtection="1">
      <alignment vertical="top" wrapText="1"/>
      <protection locked="0" hidden="1"/>
    </xf>
    <xf numFmtId="49" fontId="31" fillId="0" borderId="56" xfId="0" applyNumberFormat="1" applyFont="1" applyBorder="1" applyAlignment="1">
      <alignment horizontal="center" vertical="center" shrinkToFit="1"/>
    </xf>
    <xf numFmtId="49" fontId="31" fillId="0" borderId="56" xfId="0" applyNumberFormat="1" applyFont="1" applyBorder="1" applyAlignment="1">
      <alignment horizontal="left" vertical="center" shrinkToFit="1"/>
    </xf>
    <xf numFmtId="49" fontId="31" fillId="0" borderId="57" xfId="0" applyNumberFormat="1" applyFont="1" applyBorder="1" applyAlignment="1">
      <alignment horizontal="left" vertical="center" shrinkToFit="1"/>
    </xf>
    <xf numFmtId="49" fontId="31" fillId="0" borderId="55" xfId="0" applyNumberFormat="1" applyFont="1" applyBorder="1" applyAlignment="1">
      <alignment horizontal="center" vertical="center" shrinkToFit="1"/>
    </xf>
    <xf numFmtId="49" fontId="36" fillId="3" borderId="41" xfId="0" applyNumberFormat="1" applyFont="1" applyFill="1" applyBorder="1" applyAlignment="1" applyProtection="1">
      <alignment horizontal="center"/>
      <protection locked="0"/>
    </xf>
    <xf numFmtId="49" fontId="36" fillId="3" borderId="42" xfId="0" applyNumberFormat="1" applyFont="1" applyFill="1" applyBorder="1" applyAlignment="1" applyProtection="1">
      <alignment horizontal="center"/>
      <protection locked="0"/>
    </xf>
    <xf numFmtId="49" fontId="21" fillId="3" borderId="43" xfId="0" applyNumberFormat="1" applyFont="1" applyFill="1" applyBorder="1" applyAlignment="1" applyProtection="1">
      <alignment horizontal="center"/>
      <protection locked="0"/>
    </xf>
    <xf numFmtId="49" fontId="21" fillId="3" borderId="42" xfId="0" applyNumberFormat="1" applyFont="1" applyFill="1" applyBorder="1" applyAlignment="1" applyProtection="1">
      <alignment horizontal="center"/>
      <protection locked="0"/>
    </xf>
    <xf numFmtId="49" fontId="21" fillId="3" borderId="31" xfId="0" applyNumberFormat="1" applyFont="1" applyFill="1" applyBorder="1" applyAlignment="1" applyProtection="1">
      <alignment horizontal="center"/>
      <protection locked="0"/>
    </xf>
    <xf numFmtId="49" fontId="4" fillId="3" borderId="43" xfId="0" applyNumberFormat="1" applyFont="1" applyFill="1" applyBorder="1" applyAlignment="1" applyProtection="1">
      <alignment horizontal="left"/>
      <protection locked="0" hidden="1"/>
    </xf>
    <xf numFmtId="49" fontId="4" fillId="3" borderId="61" xfId="0" applyNumberFormat="1" applyFont="1" applyFill="1" applyBorder="1" applyAlignment="1" applyProtection="1">
      <alignment horizontal="left"/>
      <protection locked="0" hidden="1"/>
    </xf>
    <xf numFmtId="49" fontId="4" fillId="3" borderId="62" xfId="0" applyNumberFormat="1" applyFont="1" applyFill="1" applyBorder="1" applyAlignment="1" applyProtection="1">
      <alignment horizontal="left"/>
      <protection locked="0" hidden="1"/>
    </xf>
    <xf numFmtId="49" fontId="31" fillId="0" borderId="45" xfId="0" applyNumberFormat="1" applyFont="1" applyBorder="1" applyAlignment="1">
      <alignment horizontal="center" vertical="center" shrinkToFit="1"/>
    </xf>
    <xf numFmtId="49" fontId="31" fillId="0" borderId="39" xfId="0" applyNumberFormat="1" applyFont="1" applyBorder="1" applyAlignment="1">
      <alignment horizontal="center" vertical="center" shrinkToFit="1"/>
    </xf>
    <xf numFmtId="49" fontId="31" fillId="0" borderId="47" xfId="0" applyNumberFormat="1" applyFont="1" applyBorder="1" applyAlignment="1">
      <alignment horizontal="center" vertical="center" shrinkToFit="1"/>
    </xf>
    <xf numFmtId="49" fontId="31" fillId="0" borderId="40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horizontal="left" vertical="top"/>
    </xf>
    <xf numFmtId="49" fontId="31" fillId="0" borderId="49" xfId="0" applyNumberFormat="1" applyFont="1" applyBorder="1" applyAlignment="1">
      <alignment horizontal="center" vertical="center" shrinkToFit="1"/>
    </xf>
    <xf numFmtId="49" fontId="31" fillId="0" borderId="50" xfId="0" applyNumberFormat="1" applyFont="1" applyBorder="1" applyAlignment="1">
      <alignment horizontal="center" vertical="center" shrinkToFit="1"/>
    </xf>
    <xf numFmtId="49" fontId="31" fillId="0" borderId="40" xfId="0" applyNumberFormat="1" applyFont="1" applyBorder="1" applyAlignment="1">
      <alignment horizontal="left" vertical="center" shrinkToFit="1"/>
    </xf>
    <xf numFmtId="49" fontId="31" fillId="0" borderId="48" xfId="0" applyNumberFormat="1" applyFont="1" applyBorder="1" applyAlignment="1">
      <alignment horizontal="left" vertical="center" shrinkToFit="1"/>
    </xf>
    <xf numFmtId="49" fontId="31" fillId="0" borderId="50" xfId="0" applyNumberFormat="1" applyFont="1" applyBorder="1" applyAlignment="1">
      <alignment horizontal="left" vertical="center" shrinkToFit="1"/>
    </xf>
    <xf numFmtId="49" fontId="31" fillId="0" borderId="51" xfId="0" applyNumberFormat="1" applyFont="1" applyBorder="1" applyAlignment="1">
      <alignment horizontal="left"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5" xfId="0" applyNumberFormat="1" applyFont="1" applyBorder="1" applyAlignment="1" applyProtection="1">
      <alignment horizontal="center" wrapText="1"/>
      <protection locked="0" hidden="1"/>
    </xf>
    <xf numFmtId="49" fontId="4" fillId="0" borderId="0" xfId="0" applyNumberFormat="1" applyFont="1" applyBorder="1" applyAlignment="1" applyProtection="1">
      <alignment horizontal="center" wrapText="1"/>
      <protection locked="0" hidden="1"/>
    </xf>
    <xf numFmtId="49" fontId="4" fillId="0" borderId="4" xfId="0" applyNumberFormat="1" applyFont="1" applyBorder="1" applyAlignment="1" applyProtection="1">
      <alignment horizontal="center" wrapText="1"/>
      <protection locked="0" hidden="1"/>
    </xf>
    <xf numFmtId="49" fontId="4" fillId="0" borderId="6" xfId="0" applyNumberFormat="1" applyFont="1" applyBorder="1" applyAlignment="1" applyProtection="1">
      <alignment horizontal="center" wrapText="1"/>
      <protection locked="0" hidden="1"/>
    </xf>
    <xf numFmtId="49" fontId="4" fillId="0" borderId="3" xfId="0" applyNumberFormat="1" applyFont="1" applyBorder="1" applyAlignment="1" applyProtection="1">
      <alignment horizontal="center" wrapText="1"/>
      <protection locked="0" hidden="1"/>
    </xf>
    <xf numFmtId="49" fontId="4" fillId="0" borderId="7" xfId="0" applyNumberFormat="1" applyFont="1" applyBorder="1" applyAlignment="1" applyProtection="1">
      <alignment horizontal="center" wrapText="1"/>
      <protection locked="0" hidden="1"/>
    </xf>
    <xf numFmtId="49" fontId="31" fillId="0" borderId="59" xfId="0" applyNumberFormat="1" applyFont="1" applyBorder="1" applyAlignment="1">
      <alignment horizontal="center" vertical="center" shrinkToFit="1"/>
    </xf>
    <xf numFmtId="49" fontId="8" fillId="0" borderId="22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2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6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5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0" xfId="0" applyNumberFormat="1" applyFont="1" applyAlignment="1" applyProtection="1">
      <alignment horizontal="center" vertical="center" justifyLastLine="1"/>
      <protection locked="0" hidden="1"/>
    </xf>
    <xf numFmtId="49" fontId="8" fillId="0" borderId="8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6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3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24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20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3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7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4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25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7" xfId="0" applyNumberFormat="1" applyFont="1" applyBorder="1" applyAlignment="1" applyProtection="1">
      <alignment horizontal="center" vertical="center" justifyLastLine="1"/>
      <protection locked="0" hidden="1"/>
    </xf>
    <xf numFmtId="49" fontId="22" fillId="3" borderId="9" xfId="0" applyNumberFormat="1" applyFont="1" applyFill="1" applyBorder="1" applyAlignment="1" applyProtection="1">
      <alignment horizontal="center" vertical="center"/>
      <protection locked="0" hidden="1"/>
    </xf>
    <xf numFmtId="49" fontId="22" fillId="3" borderId="10" xfId="0" applyNumberFormat="1" applyFont="1" applyFill="1" applyBorder="1" applyAlignment="1" applyProtection="1">
      <alignment horizontal="center" vertical="center"/>
      <protection locked="0" hidden="1"/>
    </xf>
    <xf numFmtId="49" fontId="22" fillId="3" borderId="6" xfId="0" applyNumberFormat="1" applyFont="1" applyFill="1" applyBorder="1" applyAlignment="1" applyProtection="1">
      <alignment horizontal="center" vertical="center"/>
      <protection locked="0" hidden="1"/>
    </xf>
    <xf numFmtId="49" fontId="22" fillId="3" borderId="3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10" xfId="0" applyNumberFormat="1" applyFont="1" applyBorder="1" applyAlignment="1" applyProtection="1">
      <alignment horizontal="center"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/>
      <protection locked="0" hidden="1"/>
    </xf>
    <xf numFmtId="49" fontId="29" fillId="3" borderId="22" xfId="0" applyNumberFormat="1" applyFont="1" applyFill="1" applyBorder="1" applyAlignment="1" applyProtection="1">
      <alignment horizontal="center" vertical="center" wrapText="1"/>
      <protection locked="0" hidden="1"/>
    </xf>
    <xf numFmtId="49" fontId="29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49" fontId="29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49" fontId="29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29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29" fillId="3" borderId="24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0" xfId="0" applyNumberFormat="1" applyFont="1" applyBorder="1" applyAlignment="1" applyProtection="1">
      <alignment horizontal="left" vertical="center"/>
      <protection locked="0" hidden="1"/>
    </xf>
    <xf numFmtId="49" fontId="7" fillId="0" borderId="12" xfId="0" applyNumberFormat="1" applyFont="1" applyBorder="1" applyAlignment="1" applyProtection="1">
      <alignment horizontal="left" vertical="center"/>
      <protection locked="0" hidden="1"/>
    </xf>
    <xf numFmtId="49" fontId="7" fillId="0" borderId="13" xfId="0" applyNumberFormat="1" applyFont="1" applyBorder="1" applyAlignment="1" applyProtection="1">
      <alignment horizontal="left" vertical="center"/>
      <protection locked="0" hidden="1"/>
    </xf>
    <xf numFmtId="49" fontId="7" fillId="0" borderId="25" xfId="0" applyNumberFormat="1" applyFont="1" applyBorder="1" applyAlignment="1" applyProtection="1">
      <alignment horizontal="left" vertical="center"/>
      <protection locked="0" hidden="1"/>
    </xf>
    <xf numFmtId="49" fontId="7" fillId="0" borderId="3" xfId="0" applyNumberFormat="1" applyFont="1" applyBorder="1" applyAlignment="1" applyProtection="1">
      <alignment horizontal="left" vertical="center"/>
      <protection locked="0" hidden="1"/>
    </xf>
    <xf numFmtId="49" fontId="7" fillId="0" borderId="7" xfId="0" applyNumberFormat="1" applyFont="1" applyBorder="1" applyAlignment="1" applyProtection="1">
      <alignment horizontal="left" vertical="center"/>
      <protection locked="0" hidden="1"/>
    </xf>
    <xf numFmtId="49" fontId="4" fillId="3" borderId="3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34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35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36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9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1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6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7" xfId="0" applyNumberFormat="1" applyFont="1" applyFill="1" applyBorder="1" applyAlignment="1" applyProtection="1">
      <alignment horizontal="center" vertical="center"/>
      <protection locked="0" hidden="1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5" borderId="10" xfId="0" applyNumberFormat="1" applyFont="1" applyFill="1" applyBorder="1" applyAlignment="1" applyProtection="1">
      <alignment vertical="center"/>
      <protection locked="0"/>
    </xf>
    <xf numFmtId="49" fontId="13" fillId="5" borderId="3" xfId="0" applyNumberFormat="1" applyFont="1" applyFill="1" applyBorder="1" applyAlignment="1" applyProtection="1">
      <alignment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26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27" xfId="0" applyNumberFormat="1" applyFont="1" applyFill="1" applyBorder="1" applyAlignment="1" applyProtection="1">
      <alignment horizontal="center" vertical="center"/>
      <protection locked="0" hidden="1"/>
    </xf>
    <xf numFmtId="0" fontId="4" fillId="0" borderId="26" xfId="0" applyFont="1" applyBorder="1" applyAlignment="1" applyProtection="1">
      <alignment horizontal="left" vertical="center"/>
      <protection locked="0" hidden="1"/>
    </xf>
    <xf numFmtId="0" fontId="4" fillId="0" borderId="1" xfId="0" applyFont="1" applyBorder="1" applyAlignment="1" applyProtection="1">
      <alignment horizontal="left" vertical="center"/>
      <protection locked="0" hidden="1"/>
    </xf>
    <xf numFmtId="0" fontId="4" fillId="0" borderId="27" xfId="0" applyFont="1" applyBorder="1" applyAlignment="1" applyProtection="1">
      <alignment horizontal="left" vertical="center"/>
      <protection locked="0" hidden="1"/>
    </xf>
    <xf numFmtId="49" fontId="4" fillId="3" borderId="22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2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3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5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0" xfId="0" applyNumberFormat="1" applyFont="1" applyFill="1" applyAlignment="1" applyProtection="1">
      <alignment horizontal="center" vertical="center"/>
      <protection locked="0" hidden="1"/>
    </xf>
    <xf numFmtId="49" fontId="4" fillId="3" borderId="4" xfId="0" applyNumberFormat="1" applyFont="1" applyFill="1" applyBorder="1" applyAlignment="1" applyProtection="1">
      <alignment horizontal="center" vertical="center"/>
      <protection locked="0" hidden="1"/>
    </xf>
    <xf numFmtId="49" fontId="31" fillId="0" borderId="39" xfId="0" applyNumberFormat="1" applyFont="1" applyBorder="1" applyAlignment="1">
      <alignment horizontal="left" vertical="center" shrinkToFit="1"/>
    </xf>
    <xf numFmtId="49" fontId="31" fillId="0" borderId="46" xfId="0" applyNumberFormat="1" applyFont="1" applyBorder="1" applyAlignment="1">
      <alignment horizontal="left" vertical="center" shrinkToFit="1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49" fontId="7" fillId="3" borderId="11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/>
      <protection locked="0" hidden="1"/>
    </xf>
    <xf numFmtId="49" fontId="10" fillId="0" borderId="0" xfId="0" applyNumberFormat="1" applyFont="1" applyBorder="1" applyAlignment="1" applyProtection="1">
      <alignment horizontal="center"/>
      <protection locked="0" hidden="1"/>
    </xf>
    <xf numFmtId="49" fontId="21" fillId="3" borderId="44" xfId="0" applyNumberFormat="1" applyFont="1" applyFill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0" xfId="0" applyNumberFormat="1" applyFont="1" applyAlignment="1" applyProtection="1">
      <alignment horizontal="left" vertical="center" shrinkToFit="1"/>
      <protection locked="0" hidden="1"/>
    </xf>
    <xf numFmtId="49" fontId="13" fillId="0" borderId="4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23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2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21" xfId="0" applyNumberFormat="1" applyFont="1" applyBorder="1" applyAlignment="1" applyProtection="1">
      <alignment horizontal="left" vertical="center" shrinkToFit="1"/>
      <protection locked="0" hidden="1"/>
    </xf>
    <xf numFmtId="49" fontId="23" fillId="0" borderId="9" xfId="1" applyNumberFormat="1" applyFont="1" applyFill="1" applyBorder="1" applyAlignment="1" applyProtection="1">
      <alignment horizontal="center" vertical="center"/>
      <protection locked="0"/>
    </xf>
    <xf numFmtId="49" fontId="23" fillId="0" borderId="10" xfId="1" applyNumberFormat="1" applyFont="1" applyFill="1" applyBorder="1" applyAlignment="1" applyProtection="1">
      <alignment horizontal="center" vertical="center"/>
      <protection locked="0"/>
    </xf>
    <xf numFmtId="49" fontId="23" fillId="0" borderId="11" xfId="1" applyNumberFormat="1" applyFont="1" applyFill="1" applyBorder="1" applyAlignment="1" applyProtection="1">
      <alignment horizontal="center" vertical="center"/>
      <protection locked="0"/>
    </xf>
    <xf numFmtId="49" fontId="23" fillId="0" borderId="6" xfId="1" applyNumberFormat="1" applyFont="1" applyFill="1" applyBorder="1" applyAlignment="1" applyProtection="1">
      <alignment horizontal="center" vertical="center"/>
      <protection locked="0"/>
    </xf>
    <xf numFmtId="49" fontId="23" fillId="0" borderId="3" xfId="1" applyNumberFormat="1" applyFont="1" applyFill="1" applyBorder="1" applyAlignment="1" applyProtection="1">
      <alignment horizontal="center" vertical="center"/>
      <protection locked="0"/>
    </xf>
    <xf numFmtId="49" fontId="23" fillId="0" borderId="7" xfId="1" applyNumberFormat="1" applyFont="1" applyFill="1" applyBorder="1" applyAlignment="1" applyProtection="1">
      <alignment horizontal="center" vertical="center"/>
      <protection locked="0"/>
    </xf>
    <xf numFmtId="49" fontId="4" fillId="3" borderId="28" xfId="0" applyNumberFormat="1" applyFont="1" applyFill="1" applyBorder="1" applyAlignment="1" applyProtection="1">
      <alignment horizontal="center" vertical="center"/>
      <protection locked="0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8" xfId="0" applyFont="1" applyBorder="1" applyAlignment="1" applyProtection="1">
      <alignment horizontal="center" vertical="center" wrapText="1"/>
      <protection locked="0" hidden="1"/>
    </xf>
    <xf numFmtId="49" fontId="4" fillId="0" borderId="0" xfId="0" applyNumberFormat="1" applyFont="1" applyAlignment="1" applyProtection="1">
      <alignment horizontal="center" vertical="center"/>
      <protection locked="0" hidden="1"/>
    </xf>
    <xf numFmtId="49" fontId="21" fillId="0" borderId="0" xfId="0" applyNumberFormat="1" applyFont="1" applyAlignment="1" applyProtection="1">
      <alignment horizontal="center" vertical="center"/>
      <protection locked="0" hidden="1"/>
    </xf>
    <xf numFmtId="49" fontId="4" fillId="0" borderId="9" xfId="0" applyNumberFormat="1" applyFont="1" applyBorder="1" applyAlignment="1" applyProtection="1">
      <alignment horizontal="center" vertical="center"/>
      <protection locked="0" hidden="1"/>
    </xf>
    <xf numFmtId="49" fontId="4" fillId="0" borderId="11" xfId="0" applyNumberFormat="1" applyFont="1" applyBorder="1" applyAlignment="1" applyProtection="1">
      <alignment horizontal="center" vertical="center"/>
      <protection locked="0" hidden="1"/>
    </xf>
    <xf numFmtId="49" fontId="4" fillId="0" borderId="6" xfId="0" applyNumberFormat="1" applyFont="1" applyBorder="1" applyAlignment="1" applyProtection="1">
      <alignment horizontal="center" vertical="center"/>
      <protection locked="0" hidden="1"/>
    </xf>
    <xf numFmtId="49" fontId="4" fillId="0" borderId="7" xfId="0" applyNumberFormat="1" applyFont="1" applyBorder="1" applyAlignment="1" applyProtection="1">
      <alignment horizontal="center" vertical="center"/>
      <protection locked="0" hidden="1"/>
    </xf>
    <xf numFmtId="0" fontId="28" fillId="3" borderId="5" xfId="0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Alignment="1" applyProtection="1">
      <alignment horizontal="center" vertical="center" wrapText="1"/>
      <protection locked="0"/>
    </xf>
    <xf numFmtId="49" fontId="13" fillId="0" borderId="29" xfId="0" applyNumberFormat="1" applyFont="1" applyBorder="1" applyAlignment="1" applyProtection="1">
      <alignment horizontal="center" vertical="center"/>
      <protection locked="0"/>
    </xf>
    <xf numFmtId="49" fontId="13" fillId="0" borderId="28" xfId="0" applyNumberFormat="1" applyFont="1" applyBorder="1" applyAlignment="1" applyProtection="1">
      <alignment horizontal="center" vertical="center"/>
      <protection locked="0"/>
    </xf>
    <xf numFmtId="49" fontId="13" fillId="0" borderId="25" xfId="0" applyNumberFormat="1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49" fontId="32" fillId="0" borderId="9" xfId="0" applyNumberFormat="1" applyFont="1" applyBorder="1" applyAlignment="1" applyProtection="1">
      <alignment horizontal="center" vertical="center"/>
      <protection locked="0" hidden="1"/>
    </xf>
    <xf numFmtId="49" fontId="32" fillId="0" borderId="10" xfId="0" applyNumberFormat="1" applyFont="1" applyBorder="1" applyAlignment="1" applyProtection="1">
      <alignment horizontal="center" vertical="center"/>
      <protection locked="0" hidden="1"/>
    </xf>
    <xf numFmtId="49" fontId="32" fillId="0" borderId="11" xfId="0" applyNumberFormat="1" applyFont="1" applyBorder="1" applyAlignment="1" applyProtection="1">
      <alignment horizontal="center" vertical="center"/>
      <protection locked="0" hidden="1"/>
    </xf>
    <xf numFmtId="49" fontId="32" fillId="0" borderId="6" xfId="0" applyNumberFormat="1" applyFont="1" applyBorder="1" applyAlignment="1" applyProtection="1">
      <alignment horizontal="center" vertical="center"/>
      <protection locked="0" hidden="1"/>
    </xf>
    <xf numFmtId="49" fontId="32" fillId="0" borderId="3" xfId="0" applyNumberFormat="1" applyFont="1" applyBorder="1" applyAlignment="1" applyProtection="1">
      <alignment horizontal="center" vertical="center"/>
      <protection locked="0" hidden="1"/>
    </xf>
    <xf numFmtId="49" fontId="32" fillId="0" borderId="7" xfId="0" applyNumberFormat="1" applyFont="1" applyBorder="1" applyAlignment="1" applyProtection="1">
      <alignment horizontal="center" vertical="center"/>
      <protection locked="0" hidden="1"/>
    </xf>
    <xf numFmtId="49" fontId="3" fillId="0" borderId="0" xfId="0" applyNumberFormat="1" applyFont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 wrapText="1"/>
      <protection locked="0" hidden="1"/>
    </xf>
    <xf numFmtId="0" fontId="6" fillId="0" borderId="0" xfId="0" applyFont="1" applyAlignment="1" applyProtection="1">
      <alignment horizontal="left" vertical="center" wrapText="1"/>
      <protection locked="0" hidden="1"/>
    </xf>
    <xf numFmtId="0" fontId="6" fillId="0" borderId="8" xfId="0" applyFont="1" applyBorder="1" applyAlignment="1" applyProtection="1">
      <alignment horizontal="left" vertical="center" wrapText="1"/>
      <protection locked="0" hidden="1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 hidden="1"/>
    </xf>
    <xf numFmtId="49" fontId="4" fillId="0" borderId="35" xfId="0" applyNumberFormat="1" applyFont="1" applyBorder="1" applyAlignment="1" applyProtection="1">
      <alignment horizontal="center" vertical="center"/>
      <protection locked="0" hidden="1"/>
    </xf>
    <xf numFmtId="49" fontId="4" fillId="0" borderId="35" xfId="0" applyNumberFormat="1" applyFont="1" applyBorder="1" applyAlignment="1" applyProtection="1">
      <alignment horizontal="left" vertical="center"/>
      <protection locked="0" hidden="1"/>
    </xf>
    <xf numFmtId="49" fontId="4" fillId="0" borderId="36" xfId="0" applyNumberFormat="1" applyFont="1" applyBorder="1" applyAlignment="1" applyProtection="1">
      <alignment horizontal="left" vertical="center"/>
      <protection locked="0" hidden="1"/>
    </xf>
    <xf numFmtId="0" fontId="7" fillId="0" borderId="26" xfId="0" applyFont="1" applyBorder="1" applyAlignment="1" applyProtection="1">
      <alignment horizontal="center" justifyLastLine="1"/>
      <protection locked="0" hidden="1"/>
    </xf>
    <xf numFmtId="0" fontId="7" fillId="0" borderId="1" xfId="0" applyFont="1" applyBorder="1" applyAlignment="1" applyProtection="1">
      <alignment horizontal="center" justifyLastLine="1"/>
      <protection locked="0" hidden="1"/>
    </xf>
    <xf numFmtId="0" fontId="7" fillId="0" borderId="37" xfId="0" applyFont="1" applyBorder="1" applyAlignment="1" applyProtection="1">
      <alignment horizontal="center" justifyLastLine="1"/>
      <protection locked="0" hidden="1"/>
    </xf>
    <xf numFmtId="49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3" xfId="0" applyNumberFormat="1" applyFont="1" applyFill="1" applyBorder="1" applyAlignment="1" applyProtection="1">
      <alignment horizontal="left" vertical="center" wrapText="1"/>
      <protection locked="0" hidden="1"/>
    </xf>
    <xf numFmtId="0" fontId="9" fillId="0" borderId="9" xfId="0" applyNumberFormat="1" applyFont="1" applyFill="1" applyBorder="1" applyAlignment="1" applyProtection="1">
      <alignment horizontal="center" vertical="center"/>
      <protection locked="0" hidden="1"/>
    </xf>
    <xf numFmtId="0" fontId="9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9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9" fillId="0" borderId="6" xfId="0" applyNumberFormat="1" applyFont="1" applyFill="1" applyBorder="1" applyAlignment="1" applyProtection="1">
      <alignment horizontal="center" vertical="center"/>
      <protection locked="0" hidden="1"/>
    </xf>
    <xf numFmtId="0" fontId="9" fillId="0" borderId="3" xfId="0" applyNumberFormat="1" applyFont="1" applyFill="1" applyBorder="1" applyAlignment="1" applyProtection="1">
      <alignment horizontal="center" vertical="center"/>
      <protection locked="0" hidden="1"/>
    </xf>
    <xf numFmtId="0" fontId="9" fillId="0" borderId="7" xfId="0" applyNumberFormat="1" applyFont="1" applyFill="1" applyBorder="1" applyAlignment="1" applyProtection="1">
      <alignment horizontal="center" vertical="center"/>
      <protection locked="0" hidden="1"/>
    </xf>
    <xf numFmtId="0" fontId="4" fillId="0" borderId="29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25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 hidden="1"/>
    </xf>
    <xf numFmtId="49" fontId="10" fillId="0" borderId="0" xfId="0" applyNumberFormat="1" applyFont="1" applyFill="1" applyBorder="1" applyAlignment="1" applyProtection="1">
      <alignment horizontal="left"/>
      <protection locked="0" hidden="1"/>
    </xf>
    <xf numFmtId="49" fontId="10" fillId="0" borderId="3" xfId="0" applyNumberFormat="1" applyFont="1" applyFill="1" applyBorder="1" applyAlignment="1" applyProtection="1">
      <alignment horizontal="left"/>
      <protection locked="0" hidden="1"/>
    </xf>
    <xf numFmtId="49" fontId="31" fillId="0" borderId="52" xfId="0" applyNumberFormat="1" applyFont="1" applyBorder="1" applyAlignment="1">
      <alignment horizontal="center" vertical="center" shrinkToFit="1"/>
    </xf>
    <xf numFmtId="49" fontId="31" fillId="0" borderId="53" xfId="0" applyNumberFormat="1" applyFont="1" applyBorder="1" applyAlignment="1">
      <alignment horizontal="center" vertical="center" shrinkToFit="1"/>
    </xf>
    <xf numFmtId="49" fontId="31" fillId="0" borderId="53" xfId="0" applyNumberFormat="1" applyFont="1" applyBorder="1" applyAlignment="1">
      <alignment horizontal="left" vertical="center" shrinkToFit="1"/>
    </xf>
    <xf numFmtId="49" fontId="31" fillId="0" borderId="54" xfId="0" applyNumberFormat="1" applyFont="1" applyBorder="1" applyAlignment="1">
      <alignment horizontal="left" vertical="center" shrinkToFit="1"/>
    </xf>
    <xf numFmtId="49" fontId="31" fillId="0" borderId="58" xfId="0" applyNumberFormat="1" applyFont="1" applyBorder="1" applyAlignment="1">
      <alignment horizontal="center" vertical="center" shrinkToFit="1"/>
    </xf>
    <xf numFmtId="49" fontId="9" fillId="3" borderId="9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10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28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6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3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24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30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31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32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33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31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29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33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25" xfId="0" applyNumberFormat="1" applyFont="1" applyFill="1" applyBorder="1" applyAlignment="1" applyProtection="1">
      <alignment horizontal="center" vertical="center"/>
      <protection locked="0" hidden="1"/>
    </xf>
    <xf numFmtId="0" fontId="7" fillId="0" borderId="38" xfId="0" applyFont="1" applyBorder="1" applyAlignment="1" applyProtection="1">
      <alignment horizontal="center" justifyLastLine="1"/>
      <protection locked="0" hidden="1"/>
    </xf>
    <xf numFmtId="0" fontId="7" fillId="0" borderId="27" xfId="0" applyFont="1" applyBorder="1" applyAlignment="1" applyProtection="1">
      <alignment horizontal="center" justifyLastLine="1"/>
      <protection locked="0" hidden="1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49" fontId="31" fillId="0" borderId="59" xfId="0" applyNumberFormat="1" applyFont="1" applyBorder="1" applyAlignment="1">
      <alignment horizontal="left" vertical="center" shrinkToFit="1"/>
    </xf>
    <xf numFmtId="49" fontId="31" fillId="0" borderId="60" xfId="0" applyNumberFormat="1" applyFont="1" applyBorder="1" applyAlignment="1">
      <alignment horizontal="left" vertical="center" shrinkToFit="1"/>
    </xf>
    <xf numFmtId="49" fontId="7" fillId="0" borderId="9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10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11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5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0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4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6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3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7" xfId="0" applyNumberFormat="1" applyFont="1" applyBorder="1" applyAlignment="1" applyProtection="1">
      <alignment horizontal="center" vertical="center" shrinkToFit="1"/>
      <protection locked="0" hidden="1"/>
    </xf>
    <xf numFmtId="49" fontId="4" fillId="0" borderId="5" xfId="0" applyNumberFormat="1" applyFont="1" applyBorder="1" applyAlignment="1" applyProtection="1">
      <alignment horizontal="center" vertical="center"/>
      <protection locked="0" hidden="1"/>
    </xf>
    <xf numFmtId="49" fontId="4" fillId="0" borderId="4" xfId="0" applyNumberFormat="1" applyFont="1" applyBorder="1" applyAlignment="1" applyProtection="1">
      <alignment horizontal="center" vertical="center"/>
      <protection locked="0" hidden="1"/>
    </xf>
    <xf numFmtId="49" fontId="4" fillId="3" borderId="9" xfId="0" applyNumberFormat="1" applyFont="1" applyFill="1" applyBorder="1" applyAlignment="1" applyProtection="1">
      <alignment horizontal="left" wrapText="1"/>
      <protection locked="0" hidden="1"/>
    </xf>
    <xf numFmtId="49" fontId="4" fillId="3" borderId="10" xfId="0" applyNumberFormat="1" applyFont="1" applyFill="1" applyBorder="1" applyAlignment="1" applyProtection="1">
      <alignment horizontal="left" wrapText="1"/>
      <protection locked="0" hidden="1"/>
    </xf>
    <xf numFmtId="49" fontId="13" fillId="0" borderId="5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0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4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6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3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7" xfId="0" applyNumberFormat="1" applyFont="1" applyFill="1" applyBorder="1" applyAlignment="1" applyProtection="1">
      <alignment vertical="center" wrapText="1" shrinkToFit="1"/>
      <protection locked="0" hidden="1"/>
    </xf>
    <xf numFmtId="49" fontId="5" fillId="0" borderId="5" xfId="0" applyNumberFormat="1" applyFont="1" applyFill="1" applyBorder="1" applyAlignment="1" applyProtection="1">
      <alignment vertical="top" wrapText="1"/>
      <protection locked="0" hidden="1"/>
    </xf>
    <xf numFmtId="49" fontId="5" fillId="0" borderId="0" xfId="0" applyNumberFormat="1" applyFont="1" applyFill="1" applyBorder="1" applyAlignment="1" applyProtection="1">
      <alignment vertical="top" wrapText="1"/>
      <protection locked="0" hidden="1"/>
    </xf>
    <xf numFmtId="49" fontId="5" fillId="0" borderId="4" xfId="0" applyNumberFormat="1" applyFont="1" applyFill="1" applyBorder="1" applyAlignment="1" applyProtection="1">
      <alignment vertical="top" wrapText="1"/>
      <protection locked="0" hidden="1"/>
    </xf>
    <xf numFmtId="49" fontId="5" fillId="0" borderId="6" xfId="0" applyNumberFormat="1" applyFont="1" applyFill="1" applyBorder="1" applyAlignment="1" applyProtection="1">
      <alignment vertical="top" wrapText="1"/>
      <protection locked="0" hidden="1"/>
    </xf>
    <xf numFmtId="49" fontId="5" fillId="0" borderId="3" xfId="0" applyNumberFormat="1" applyFont="1" applyFill="1" applyBorder="1" applyAlignment="1" applyProtection="1">
      <alignment vertical="top" wrapText="1"/>
      <protection locked="0" hidden="1"/>
    </xf>
    <xf numFmtId="49" fontId="5" fillId="0" borderId="7" xfId="0" applyNumberFormat="1" applyFont="1" applyFill="1" applyBorder="1" applyAlignment="1" applyProtection="1">
      <alignment vertical="top" wrapText="1"/>
      <protection locked="0" hidden="1"/>
    </xf>
    <xf numFmtId="49" fontId="18" fillId="0" borderId="0" xfId="0" applyNumberFormat="1" applyFont="1" applyAlignment="1" applyProtection="1">
      <alignment horizontal="center" vertical="center"/>
      <protection locked="0" hidden="1"/>
    </xf>
    <xf numFmtId="49" fontId="18" fillId="0" borderId="3" xfId="0" applyNumberFormat="1" applyFont="1" applyBorder="1" applyAlignment="1" applyProtection="1">
      <alignment horizontal="center" vertical="center"/>
      <protection locked="0" hidden="1"/>
    </xf>
    <xf numFmtId="49" fontId="4" fillId="0" borderId="0" xfId="0" applyNumberFormat="1" applyFont="1" applyAlignment="1" applyProtection="1">
      <alignment horizontal="left" vertical="center"/>
      <protection locked="0" hidden="1"/>
    </xf>
    <xf numFmtId="49" fontId="4" fillId="0" borderId="3" xfId="0" applyNumberFormat="1" applyFont="1" applyBorder="1" applyAlignment="1" applyProtection="1">
      <alignment horizontal="left" vertical="center"/>
      <protection locked="0" hidden="1"/>
    </xf>
    <xf numFmtId="49" fontId="19" fillId="0" borderId="0" xfId="0" applyNumberFormat="1" applyFont="1" applyAlignment="1" applyProtection="1">
      <alignment horizontal="center" vertical="center"/>
      <protection locked="0" hidden="1"/>
    </xf>
    <xf numFmtId="49" fontId="19" fillId="0" borderId="3" xfId="0" applyNumberFormat="1" applyFont="1" applyBorder="1" applyAlignment="1" applyProtection="1">
      <alignment horizontal="center" vertical="center"/>
      <protection locked="0" hidden="1"/>
    </xf>
  </cellXfs>
  <cellStyles count="2">
    <cellStyle name="ハイパーリンク" xfId="1" builtinId="8"/>
    <cellStyle name="標準" xfId="0" builtinId="0"/>
  </cellStyles>
  <dxfs count="11"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ndense val="0"/>
        <extend val="0"/>
        <u val="none"/>
        <color indexed="63"/>
      </font>
    </dxf>
    <dxf>
      <font>
        <color theme="0" tint="-0.14996795556505021"/>
      </font>
      <fill>
        <patternFill>
          <bgColor theme="0"/>
        </patternFill>
      </fill>
    </dxf>
    <dxf>
      <font>
        <b val="0"/>
        <i val="0"/>
        <color theme="1" tint="0.499984740745262"/>
      </font>
    </dxf>
    <dxf>
      <font>
        <color theme="0" tint="-0.1499679555650502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A3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32845</xdr:colOff>
      <xdr:row>7</xdr:row>
      <xdr:rowOff>21896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68915D-237C-4624-ACAA-627D8C16C20A}"/>
            </a:ext>
          </a:extLst>
        </xdr:cNvPr>
        <xdr:cNvSpPr txBox="1"/>
      </xdr:nvSpPr>
      <xdr:spPr>
        <a:xfrm>
          <a:off x="1147270" y="127919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姓</a:t>
          </a:r>
        </a:p>
      </xdr:txBody>
    </xdr:sp>
    <xdr:clientData/>
  </xdr:oneCellAnchor>
  <xdr:oneCellAnchor>
    <xdr:from>
      <xdr:col>24</xdr:col>
      <xdr:colOff>0</xdr:colOff>
      <xdr:row>7</xdr:row>
      <xdr:rowOff>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6C2092-B227-4203-AFA2-FB5595C90400}"/>
            </a:ext>
          </a:extLst>
        </xdr:cNvPr>
        <xdr:cNvSpPr txBox="1"/>
      </xdr:nvSpPr>
      <xdr:spPr>
        <a:xfrm>
          <a:off x="3438525" y="12573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</sheetPr>
  <dimension ref="A1:GK82"/>
  <sheetViews>
    <sheetView showGridLines="0" tabSelected="1" view="pageBreakPreview" zoomScale="75" zoomScaleNormal="75" zoomScaleSheetLayoutView="75" workbookViewId="0">
      <selection sqref="A1:C3"/>
    </sheetView>
  </sheetViews>
  <sheetFormatPr defaultColWidth="1.625" defaultRowHeight="12" customHeight="1" x14ac:dyDescent="0.15"/>
  <cols>
    <col min="1" max="3" width="1.75" style="1" customWidth="1"/>
    <col min="4" max="4" width="3.5" style="1" customWidth="1"/>
    <col min="5" max="6" width="1.75" style="1" customWidth="1"/>
    <col min="7" max="7" width="2.25" style="1" customWidth="1"/>
    <col min="8" max="12" width="1.75" style="1" customWidth="1"/>
    <col min="13" max="13" width="0.375" style="1" customWidth="1"/>
    <col min="14" max="31" width="1.75" style="1" customWidth="1"/>
    <col min="32" max="32" width="3" style="1" customWidth="1"/>
    <col min="33" max="53" width="1.75" style="1" customWidth="1"/>
    <col min="54" max="57" width="1.75" style="2" customWidth="1"/>
    <col min="58" max="58" width="2.875" style="1" customWidth="1"/>
    <col min="59" max="66" width="1.75" style="1" customWidth="1"/>
    <col min="67" max="67" width="1.625" style="1" customWidth="1"/>
    <col min="68" max="68" width="3" style="1" customWidth="1"/>
    <col min="69" max="104" width="1.75" style="1" customWidth="1"/>
    <col min="105" max="105" width="3.5" style="1" customWidth="1"/>
    <col min="106" max="109" width="1.75" style="1" customWidth="1"/>
    <col min="110" max="110" width="7.25" style="80" hidden="1" customWidth="1"/>
    <col min="111" max="111" width="1.75" style="80" hidden="1" customWidth="1"/>
    <col min="112" max="112" width="3.125" style="19" hidden="1" customWidth="1"/>
    <col min="113" max="113" width="6" style="19" hidden="1" customWidth="1"/>
    <col min="114" max="114" width="11.125" style="76" hidden="1" customWidth="1"/>
    <col min="115" max="115" width="9.375" style="77" hidden="1" customWidth="1"/>
    <col min="116" max="116" width="6" style="78" hidden="1" customWidth="1"/>
    <col min="117" max="117" width="6.625" style="19" hidden="1" customWidth="1"/>
    <col min="118" max="118" width="10.5" style="19" hidden="1" customWidth="1"/>
    <col min="119" max="120" width="1.625" style="19" hidden="1" customWidth="1"/>
    <col min="121" max="121" width="13.5" style="19" hidden="1" customWidth="1"/>
    <col min="122" max="122" width="38.625" style="19" hidden="1" customWidth="1"/>
    <col min="123" max="123" width="10.125" style="19" hidden="1" customWidth="1"/>
    <col min="124" max="132" width="1.625" style="19" hidden="1" customWidth="1"/>
    <col min="133" max="135" width="1.625" style="19" customWidth="1"/>
    <col min="136" max="147" width="1.625" style="80" customWidth="1"/>
    <col min="148" max="149" width="1.625" style="96" customWidth="1"/>
    <col min="150" max="193" width="1.625" style="96"/>
    <col min="194" max="16384" width="1.625" style="1"/>
  </cols>
  <sheetData>
    <row r="1" spans="1:123" ht="12" customHeight="1" x14ac:dyDescent="0.15">
      <c r="A1" s="307" cm="1">
        <f t="array" ref="A1">_xlfn.SWITCH(L2,DR47,27,DR48,29,DR49,30,DR50,31,DR51,32,DR52,33,DR53,34,DR54,36,DR55,38,DR56,39,DR57,41,DR58,42,DR59,43,DR60,44,DR61,45,DR62,46,DR64,50,DR65,51,DR66,52,DR67,53,DR68,54,DR69,55,DR71,61,DR72,57,DR73,59,DR74,60,DR75,63,DR76,58,DR77,69,DR78,62,DR79,65,DR80,70,DR81,67)</f>
        <v>67</v>
      </c>
      <c r="B1" s="308"/>
      <c r="C1" s="309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0"/>
      <c r="AS1" s="241" t="s">
        <v>124</v>
      </c>
      <c r="AT1" s="154"/>
      <c r="AU1" s="242"/>
      <c r="AV1" s="245" t="s">
        <v>116</v>
      </c>
      <c r="AW1" s="246"/>
      <c r="AX1" s="246"/>
      <c r="AY1" s="246"/>
      <c r="AZ1" s="246"/>
      <c r="BA1" s="246"/>
      <c r="BB1" s="246"/>
      <c r="BC1" s="246"/>
      <c r="BD1" s="246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J1" s="76" t="str">
        <f>IF(W13="","",DATEVALUE(DK1&amp;M13&amp;"/"&amp;R13&amp;"/"&amp;W13))</f>
        <v/>
      </c>
      <c r="DK1" s="77" t="str">
        <f>IF(W13="","",VLOOKUP(H13,DL:DM,2,0))</f>
        <v/>
      </c>
      <c r="DL1" s="78" t="s">
        <v>38</v>
      </c>
      <c r="DM1" s="19" t="s">
        <v>39</v>
      </c>
      <c r="DN1" s="79" t="str">
        <f>IF(COUNTIF(L2,"*】*")&gt;0,MID(L2,FIND("【",L2)+1,FIND("】",L2)-FIND("【",L2)-1),"")</f>
        <v/>
      </c>
      <c r="DS1" s="19" t="s">
        <v>111</v>
      </c>
    </row>
    <row r="2" spans="1:123" ht="12" customHeight="1" x14ac:dyDescent="0.15">
      <c r="A2" s="310"/>
      <c r="B2" s="311"/>
      <c r="C2" s="312"/>
      <c r="D2" s="235" t="s">
        <v>32</v>
      </c>
      <c r="E2" s="235"/>
      <c r="F2" s="235"/>
      <c r="G2" s="235"/>
      <c r="H2" s="235"/>
      <c r="I2" s="235"/>
      <c r="J2" s="235"/>
      <c r="K2" s="11"/>
      <c r="L2" s="251" t="s">
        <v>165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3"/>
      <c r="AM2" s="234" t="s">
        <v>33</v>
      </c>
      <c r="AN2" s="235"/>
      <c r="AO2" s="235"/>
      <c r="AP2" s="235"/>
      <c r="AQ2" s="11"/>
      <c r="AR2" s="10"/>
      <c r="AS2" s="243"/>
      <c r="AT2" s="155"/>
      <c r="AU2" s="244"/>
      <c r="AV2" s="245"/>
      <c r="AW2" s="246"/>
      <c r="AX2" s="246"/>
      <c r="AY2" s="246"/>
      <c r="AZ2" s="246"/>
      <c r="BA2" s="246"/>
      <c r="BB2" s="246"/>
      <c r="BC2" s="246"/>
      <c r="BD2" s="246"/>
      <c r="BE2" s="3"/>
      <c r="BF2" s="125" t="s">
        <v>142</v>
      </c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8"/>
      <c r="BR2" s="126" t="str">
        <f>IF(COUNTIF(DH5:DH9,L2)&gt;0,"↓以下の技術分野について記載ください","↓今回の応募官職では、以下に関する事項は記載不要です")</f>
        <v>↓今回の応募官職では、以下に関する事項は記載不要です</v>
      </c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8"/>
      <c r="DC2" s="98"/>
      <c r="DJ2" s="76" t="str">
        <f ca="1">IF(W13="","",TODAY())</f>
        <v/>
      </c>
      <c r="DK2" s="76"/>
      <c r="DL2" s="78" t="s">
        <v>40</v>
      </c>
      <c r="DM2" s="19" t="s">
        <v>41</v>
      </c>
      <c r="DS2" s="81" t="s">
        <v>50</v>
      </c>
    </row>
    <row r="3" spans="1:123" ht="12" customHeight="1" x14ac:dyDescent="0.15">
      <c r="A3" s="313"/>
      <c r="B3" s="314"/>
      <c r="C3" s="315"/>
      <c r="D3" s="235"/>
      <c r="E3" s="235"/>
      <c r="F3" s="235"/>
      <c r="G3" s="235"/>
      <c r="H3" s="235"/>
      <c r="I3" s="235"/>
      <c r="J3" s="235"/>
      <c r="K3" s="11"/>
      <c r="L3" s="254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6"/>
      <c r="AM3" s="234"/>
      <c r="AN3" s="235"/>
      <c r="AO3" s="235"/>
      <c r="AP3" s="235"/>
      <c r="AQ3" s="10"/>
      <c r="AR3" s="10"/>
      <c r="AS3" s="13"/>
      <c r="AT3" s="7"/>
      <c r="AU3" s="7"/>
      <c r="AV3" s="7"/>
      <c r="AW3" s="13"/>
      <c r="AX3" s="13"/>
      <c r="AY3" s="13"/>
      <c r="AZ3" s="13"/>
      <c r="BA3" s="13"/>
      <c r="BB3" s="12"/>
      <c r="BD3" s="3"/>
      <c r="BE3" s="3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8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8"/>
      <c r="DC3" s="98"/>
      <c r="DJ3" s="76" t="str">
        <f>ASC(J15)&amp;"ｰ"&amp;ASC(O15)</f>
        <v>ｰ</v>
      </c>
      <c r="DL3" s="77"/>
      <c r="DM3" s="82"/>
      <c r="DN3" s="82"/>
      <c r="DS3" s="81" t="s">
        <v>51</v>
      </c>
    </row>
    <row r="4" spans="1:123" ht="12" customHeight="1" x14ac:dyDescent="0.15">
      <c r="A4" s="10"/>
      <c r="B4" s="10"/>
      <c r="C4" s="10"/>
      <c r="D4" s="257" t="s">
        <v>42</v>
      </c>
      <c r="E4" s="257"/>
      <c r="F4" s="257"/>
      <c r="G4" s="257"/>
      <c r="H4" s="257"/>
      <c r="I4" s="257"/>
      <c r="J4" s="257"/>
      <c r="K4" s="14"/>
      <c r="L4" s="28" t="str">
        <f>IF(COUNTIF(L2, "*【〇〇*"), "※希望課室名を〇〇の中に記載ください", "")</f>
        <v/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6"/>
      <c r="AS4" s="30"/>
      <c r="AT4" s="59"/>
      <c r="AU4" s="59"/>
      <c r="AV4" s="59"/>
      <c r="AW4" s="59"/>
      <c r="AX4" s="59"/>
      <c r="AY4" s="59"/>
      <c r="AZ4" s="59"/>
      <c r="BA4" s="60"/>
      <c r="BB4" s="12"/>
      <c r="BD4" s="3"/>
      <c r="BE4" s="3"/>
      <c r="BF4" s="70"/>
      <c r="BG4" s="297" t="s">
        <v>35</v>
      </c>
      <c r="BH4" s="298"/>
      <c r="BI4" s="298"/>
      <c r="BJ4" s="298"/>
      <c r="BK4" s="298"/>
      <c r="BL4" s="298"/>
      <c r="BM4" s="298"/>
      <c r="BN4" s="298"/>
      <c r="BO4" s="301" t="s">
        <v>36</v>
      </c>
      <c r="BP4" s="301"/>
      <c r="BQ4" s="302"/>
      <c r="BR4" s="279" t="str">
        <f>IF(BR2="↓今回の応募官職では、以下に関する事項は記載不要です","記載不要","文字を消して記載してください")</f>
        <v>記載不要</v>
      </c>
      <c r="BS4" s="279"/>
      <c r="BT4" s="279"/>
      <c r="BU4" s="279"/>
      <c r="BV4" s="279"/>
      <c r="BW4" s="279"/>
      <c r="BX4" s="279"/>
      <c r="BY4" s="279"/>
      <c r="BZ4" s="279"/>
      <c r="CA4" s="279"/>
      <c r="CB4" s="280"/>
      <c r="CC4" s="291" t="s">
        <v>37</v>
      </c>
      <c r="CD4" s="292"/>
      <c r="CE4" s="292"/>
      <c r="CF4" s="292"/>
      <c r="CG4" s="292"/>
      <c r="CH4" s="292"/>
      <c r="CI4" s="292"/>
      <c r="CJ4" s="293"/>
      <c r="CK4" s="278" t="str">
        <f>IF(BR2="↓今回の応募官職では、以下に関する事項は記載不要です","記載不要","文字を消して記載してください")</f>
        <v>記載不要</v>
      </c>
      <c r="CL4" s="279"/>
      <c r="CM4" s="279"/>
      <c r="CN4" s="279"/>
      <c r="CO4" s="279"/>
      <c r="CP4" s="279"/>
      <c r="CQ4" s="279"/>
      <c r="CR4" s="279"/>
      <c r="CS4" s="279"/>
      <c r="CT4" s="279"/>
      <c r="CU4" s="279"/>
      <c r="CV4" s="279"/>
      <c r="CW4" s="279"/>
      <c r="CX4" s="279"/>
      <c r="CY4" s="279"/>
      <c r="CZ4" s="279"/>
      <c r="DA4" s="279"/>
      <c r="DB4" s="280"/>
      <c r="DC4" s="99"/>
      <c r="DD4" s="99"/>
      <c r="DE4" s="99"/>
      <c r="DJ4" s="76" t="str">
        <f>DBCS(H17)</f>
        <v/>
      </c>
      <c r="DN4" s="79" t="str">
        <f>IF(COUNTIF(L2,"*】*")&gt;0,MID(L2,FIND("】",L2)+1,1000),L2)</f>
        <v>審・判決調査員</v>
      </c>
      <c r="DS4" s="81" t="s">
        <v>52</v>
      </c>
    </row>
    <row r="5" spans="1:123" ht="12.75" customHeight="1" x14ac:dyDescent="0.15">
      <c r="A5" s="10"/>
      <c r="B5" s="10"/>
      <c r="C5" s="10"/>
      <c r="D5" s="257"/>
      <c r="E5" s="257"/>
      <c r="F5" s="257"/>
      <c r="G5" s="257"/>
      <c r="H5" s="257"/>
      <c r="I5" s="257"/>
      <c r="J5" s="257"/>
      <c r="K5" s="14"/>
      <c r="L5" s="15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6"/>
      <c r="AS5" s="236" t="s">
        <v>25</v>
      </c>
      <c r="AT5" s="237"/>
      <c r="AU5" s="237"/>
      <c r="AV5" s="237"/>
      <c r="AW5" s="237"/>
      <c r="AX5" s="237"/>
      <c r="AY5" s="237"/>
      <c r="AZ5" s="237"/>
      <c r="BA5" s="238"/>
      <c r="BB5" s="12"/>
      <c r="BD5" s="3"/>
      <c r="BE5" s="3"/>
      <c r="BF5" s="70"/>
      <c r="BG5" s="299"/>
      <c r="BH5" s="300"/>
      <c r="BI5" s="300"/>
      <c r="BJ5" s="300"/>
      <c r="BK5" s="300"/>
      <c r="BL5" s="300"/>
      <c r="BM5" s="300"/>
      <c r="BN5" s="300"/>
      <c r="BO5" s="303"/>
      <c r="BP5" s="303"/>
      <c r="BQ5" s="304"/>
      <c r="BR5" s="282"/>
      <c r="BS5" s="282"/>
      <c r="BT5" s="282"/>
      <c r="BU5" s="282"/>
      <c r="BV5" s="282"/>
      <c r="BW5" s="282"/>
      <c r="BX5" s="282"/>
      <c r="BY5" s="282"/>
      <c r="BZ5" s="282"/>
      <c r="CA5" s="282"/>
      <c r="CB5" s="283"/>
      <c r="CC5" s="294"/>
      <c r="CD5" s="295"/>
      <c r="CE5" s="295"/>
      <c r="CF5" s="295"/>
      <c r="CG5" s="295"/>
      <c r="CH5" s="295"/>
      <c r="CI5" s="295"/>
      <c r="CJ5" s="296"/>
      <c r="CK5" s="281"/>
      <c r="CL5" s="282"/>
      <c r="CM5" s="282"/>
      <c r="CN5" s="282"/>
      <c r="CO5" s="282"/>
      <c r="CP5" s="282"/>
      <c r="CQ5" s="282"/>
      <c r="CR5" s="282"/>
      <c r="CS5" s="282"/>
      <c r="CT5" s="282"/>
      <c r="CU5" s="282"/>
      <c r="CV5" s="282"/>
      <c r="CW5" s="282"/>
      <c r="CX5" s="282"/>
      <c r="CY5" s="282"/>
      <c r="CZ5" s="282"/>
      <c r="DA5" s="282"/>
      <c r="DB5" s="283"/>
      <c r="DC5" s="99"/>
      <c r="DD5" s="99"/>
      <c r="DE5" s="99"/>
      <c r="DH5" s="19" t="s">
        <v>137</v>
      </c>
      <c r="DJ5" s="76" t="str">
        <f>DBCS(M19)</f>
        <v/>
      </c>
      <c r="DK5" s="77" t="str">
        <f>IF(BR4="","",BR4)</f>
        <v>記載不要</v>
      </c>
      <c r="DL5" s="77" t="str">
        <f>IF(CK4="","",CK4)</f>
        <v>記載不要</v>
      </c>
      <c r="DS5" s="81" t="s">
        <v>53</v>
      </c>
    </row>
    <row r="6" spans="1:123" ht="12" customHeight="1" x14ac:dyDescent="0.15">
      <c r="A6" s="10"/>
      <c r="B6" s="10"/>
      <c r="C6" s="10"/>
      <c r="D6" s="29"/>
      <c r="E6" s="29"/>
      <c r="F6" s="29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239" t="s">
        <v>34</v>
      </c>
      <c r="AB6" s="239"/>
      <c r="AC6" s="239"/>
      <c r="AD6" s="240"/>
      <c r="AE6" s="240"/>
      <c r="AF6" s="240" t="s">
        <v>0</v>
      </c>
      <c r="AG6" s="240"/>
      <c r="AH6" s="240"/>
      <c r="AI6" s="240"/>
      <c r="AJ6" s="240" t="s">
        <v>1</v>
      </c>
      <c r="AK6" s="240"/>
      <c r="AL6" s="240"/>
      <c r="AM6" s="240"/>
      <c r="AN6" s="239" t="s">
        <v>2</v>
      </c>
      <c r="AO6" s="239"/>
      <c r="AP6" s="239"/>
      <c r="AQ6" s="239"/>
      <c r="AR6" s="16"/>
      <c r="AS6" s="236"/>
      <c r="AT6" s="237"/>
      <c r="AU6" s="237"/>
      <c r="AV6" s="237"/>
      <c r="AW6" s="237"/>
      <c r="AX6" s="237"/>
      <c r="AY6" s="237"/>
      <c r="AZ6" s="237"/>
      <c r="BA6" s="238"/>
      <c r="BB6" s="12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8"/>
      <c r="DH6" s="19" t="s">
        <v>138</v>
      </c>
      <c r="DJ6" s="76" t="str">
        <f>SUBSTITUTE(SUBSTITUTE(H7,"　","")," ","")</f>
        <v/>
      </c>
      <c r="DK6" s="76" t="str">
        <f>SUBSTITUTE(SUBSTITUTE(Y7,"　","")," ","")</f>
        <v/>
      </c>
      <c r="DL6" s="76" t="str">
        <f>DJ6&amp;"　"&amp;DK6</f>
        <v>　</v>
      </c>
      <c r="DS6" s="81" t="s">
        <v>54</v>
      </c>
    </row>
    <row r="7" spans="1:123" ht="13.5" customHeight="1" x14ac:dyDescent="0.15">
      <c r="A7" s="10"/>
      <c r="B7" s="10"/>
      <c r="C7" s="10"/>
      <c r="D7" s="190" t="s">
        <v>43</v>
      </c>
      <c r="E7" s="191"/>
      <c r="F7" s="191"/>
      <c r="G7" s="192"/>
      <c r="H7" s="267" ph="1"/>
      <c r="I7" s="268" ph="1"/>
      <c r="J7" s="268" ph="1"/>
      <c r="K7" s="268" ph="1"/>
      <c r="L7" s="268" ph="1"/>
      <c r="M7" s="268" ph="1"/>
      <c r="N7" s="268" ph="1"/>
      <c r="O7" s="268" ph="1"/>
      <c r="P7" s="268" ph="1"/>
      <c r="Q7" s="268" ph="1"/>
      <c r="R7" s="268" ph="1"/>
      <c r="S7" s="268" ph="1"/>
      <c r="T7" s="268" ph="1"/>
      <c r="U7" s="268" ph="1"/>
      <c r="V7" s="268" ph="1"/>
      <c r="W7" s="268" ph="1"/>
      <c r="X7" s="269" ph="1"/>
      <c r="Y7" s="305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306"/>
      <c r="AR7" s="16"/>
      <c r="AS7" s="258" t="s">
        <v>27</v>
      </c>
      <c r="AT7" s="259"/>
      <c r="AU7" s="259"/>
      <c r="AV7" s="259"/>
      <c r="AW7" s="259"/>
      <c r="AX7" s="259"/>
      <c r="AY7" s="259"/>
      <c r="AZ7" s="259"/>
      <c r="BA7" s="260"/>
      <c r="BB7" s="12"/>
      <c r="BF7" s="270" t="s">
        <v>143</v>
      </c>
      <c r="BG7" s="270"/>
      <c r="BH7" s="270"/>
      <c r="BI7" s="270"/>
      <c r="BJ7" s="270"/>
      <c r="BK7" s="270"/>
      <c r="BL7" s="270"/>
      <c r="BM7" s="270"/>
      <c r="BN7" s="270"/>
      <c r="BO7" s="270"/>
      <c r="BP7" s="270"/>
      <c r="BQ7" s="37"/>
      <c r="BR7" s="126" t="str" cm="1">
        <f t="array" ref="BR7">IF(SUM(COUNTIF(L2,DH12:DH19))&gt;=1, "↓以下の欄に記載してください","↓今回の応募官職では、以下に関する事項は記載不要です")</f>
        <v>↓以下の欄に記載してください</v>
      </c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37"/>
      <c r="DC7" s="36"/>
      <c r="DD7" s="35"/>
      <c r="DE7" s="35"/>
      <c r="DF7" s="91"/>
      <c r="DH7" s="19" t="s">
        <v>139</v>
      </c>
      <c r="DJ7" s="76" t="str">
        <f>SUBSTITUTE(SUBSTITUTE(H8,"　","")," ","")</f>
        <v/>
      </c>
      <c r="DK7" s="76" t="str">
        <f>SUBSTITUTE(SUBSTITUTE(Y8,"　","")," ","")</f>
        <v/>
      </c>
      <c r="DL7" s="76" t="str">
        <f>DJ7&amp;"　"&amp;DK7</f>
        <v>　</v>
      </c>
      <c r="DS7" s="81" t="s">
        <v>55</v>
      </c>
    </row>
    <row r="8" spans="1:123" ht="12" customHeight="1" x14ac:dyDescent="0.15">
      <c r="A8" s="10"/>
      <c r="B8" s="10"/>
      <c r="C8" s="10"/>
      <c r="D8" s="196" t="s">
        <v>4</v>
      </c>
      <c r="E8" s="197"/>
      <c r="F8" s="197"/>
      <c r="G8" s="198"/>
      <c r="H8" s="135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7"/>
      <c r="Y8" s="144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45"/>
      <c r="AR8" s="16"/>
      <c r="AS8" s="258"/>
      <c r="AT8" s="259"/>
      <c r="AU8" s="259"/>
      <c r="AV8" s="259"/>
      <c r="AW8" s="259"/>
      <c r="AX8" s="259"/>
      <c r="AY8" s="259"/>
      <c r="AZ8" s="259"/>
      <c r="BA8" s="260"/>
      <c r="BB8" s="12"/>
      <c r="BF8" s="270"/>
      <c r="BG8" s="270"/>
      <c r="BH8" s="270"/>
      <c r="BI8" s="270"/>
      <c r="BJ8" s="270"/>
      <c r="BK8" s="270"/>
      <c r="BL8" s="270"/>
      <c r="BM8" s="270"/>
      <c r="BN8" s="270"/>
      <c r="BO8" s="270"/>
      <c r="BP8" s="270"/>
      <c r="BQ8" s="37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37"/>
      <c r="DC8" s="36"/>
      <c r="DD8" s="35"/>
      <c r="DE8" s="35"/>
      <c r="DF8" s="91"/>
      <c r="DH8" s="19" t="s">
        <v>140</v>
      </c>
      <c r="DS8" s="81" t="s">
        <v>56</v>
      </c>
    </row>
    <row r="9" spans="1:123" ht="12.75" customHeight="1" x14ac:dyDescent="0.15">
      <c r="A9" s="10"/>
      <c r="B9" s="10"/>
      <c r="C9" s="10"/>
      <c r="D9" s="199"/>
      <c r="E9" s="200"/>
      <c r="F9" s="200"/>
      <c r="G9" s="201"/>
      <c r="H9" s="138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40"/>
      <c r="Y9" s="146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47"/>
      <c r="AR9" s="16"/>
      <c r="AS9" s="258"/>
      <c r="AT9" s="259"/>
      <c r="AU9" s="259"/>
      <c r="AV9" s="259"/>
      <c r="AW9" s="259"/>
      <c r="AX9" s="259"/>
      <c r="AY9" s="259"/>
      <c r="AZ9" s="259"/>
      <c r="BA9" s="260"/>
      <c r="BB9" s="12"/>
      <c r="BF9" s="35"/>
      <c r="BG9" s="271" t="s">
        <v>164</v>
      </c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36"/>
      <c r="DD9" s="35"/>
      <c r="DE9" s="35"/>
      <c r="DF9" s="91"/>
      <c r="DH9" s="19" t="s">
        <v>141</v>
      </c>
      <c r="DJ9" s="76" t="str">
        <f>IF(AS1="〇","〇","")</f>
        <v/>
      </c>
      <c r="DK9" s="76" t="str">
        <f>IF(OR(BG10="選択してください",BG10="記載不要"),"",BG10)</f>
        <v>※選択してください※</v>
      </c>
      <c r="DS9" s="81" t="s">
        <v>57</v>
      </c>
    </row>
    <row r="10" spans="1:123" ht="12" customHeight="1" x14ac:dyDescent="0.15">
      <c r="A10" s="10"/>
      <c r="B10" s="10"/>
      <c r="C10" s="10"/>
      <c r="D10" s="199"/>
      <c r="E10" s="200"/>
      <c r="F10" s="200"/>
      <c r="G10" s="201"/>
      <c r="H10" s="138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  <c r="Y10" s="146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47"/>
      <c r="AR10" s="16"/>
      <c r="AS10" s="236" t="s">
        <v>26</v>
      </c>
      <c r="AT10" s="237"/>
      <c r="AU10" s="237"/>
      <c r="AV10" s="237"/>
      <c r="AW10" s="237"/>
      <c r="AX10" s="237"/>
      <c r="AY10" s="237"/>
      <c r="AZ10" s="237"/>
      <c r="BA10" s="238"/>
      <c r="BB10" s="12"/>
      <c r="BF10" s="37"/>
      <c r="BG10" s="272" t="s">
        <v>166</v>
      </c>
      <c r="BH10" s="273"/>
      <c r="BI10" s="273"/>
      <c r="BJ10" s="273"/>
      <c r="BK10" s="273"/>
      <c r="BL10" s="273"/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73"/>
      <c r="CF10" s="273"/>
      <c r="CG10" s="273"/>
      <c r="CH10" s="273"/>
      <c r="CI10" s="273"/>
      <c r="CJ10" s="273"/>
      <c r="CK10" s="273"/>
      <c r="CL10" s="273"/>
      <c r="CM10" s="273"/>
      <c r="CN10" s="273"/>
      <c r="CO10" s="273"/>
      <c r="CP10" s="273"/>
      <c r="CQ10" s="273"/>
      <c r="CR10" s="273"/>
      <c r="CS10" s="273"/>
      <c r="CT10" s="273"/>
      <c r="CU10" s="273"/>
      <c r="CV10" s="273"/>
      <c r="CW10" s="273"/>
      <c r="CX10" s="273"/>
      <c r="CY10" s="273"/>
      <c r="CZ10" s="273"/>
      <c r="DA10" s="273"/>
      <c r="DB10" s="274"/>
      <c r="DC10" s="36"/>
      <c r="DD10" s="35"/>
      <c r="DE10" s="35"/>
      <c r="DF10" s="91"/>
      <c r="DS10" s="81" t="s">
        <v>58</v>
      </c>
    </row>
    <row r="11" spans="1:123" ht="12" customHeight="1" x14ac:dyDescent="0.15">
      <c r="A11" s="10"/>
      <c r="B11" s="10"/>
      <c r="C11" s="10"/>
      <c r="D11" s="199"/>
      <c r="E11" s="200"/>
      <c r="F11" s="200"/>
      <c r="G11" s="201"/>
      <c r="H11" s="138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46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47"/>
      <c r="AR11" s="16"/>
      <c r="AS11" s="236"/>
      <c r="AT11" s="237"/>
      <c r="AU11" s="237"/>
      <c r="AV11" s="237"/>
      <c r="AW11" s="237"/>
      <c r="AX11" s="237"/>
      <c r="AY11" s="237"/>
      <c r="AZ11" s="237"/>
      <c r="BA11" s="238"/>
      <c r="BB11" s="12"/>
      <c r="BF11" s="37"/>
      <c r="BG11" s="275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76"/>
      <c r="CX11" s="276"/>
      <c r="CY11" s="276"/>
      <c r="CZ11" s="276"/>
      <c r="DA11" s="276"/>
      <c r="DB11" s="277"/>
      <c r="DC11" s="100"/>
      <c r="DD11" s="35"/>
      <c r="DE11" s="35"/>
      <c r="DF11" s="91"/>
      <c r="DS11" s="81" t="s">
        <v>59</v>
      </c>
    </row>
    <row r="12" spans="1:123" ht="12" customHeight="1" x14ac:dyDescent="0.15">
      <c r="A12" s="10"/>
      <c r="B12" s="10"/>
      <c r="C12" s="10"/>
      <c r="D12" s="174"/>
      <c r="E12" s="168"/>
      <c r="F12" s="168"/>
      <c r="G12" s="175"/>
      <c r="H12" s="141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8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9"/>
      <c r="AR12" s="17"/>
      <c r="AS12" s="61"/>
      <c r="AT12" s="62"/>
      <c r="AU12" s="62"/>
      <c r="AV12" s="62"/>
      <c r="AW12" s="62"/>
      <c r="AX12" s="62"/>
      <c r="AY12" s="62"/>
      <c r="AZ12" s="62"/>
      <c r="BA12" s="63"/>
      <c r="BB12" s="12"/>
      <c r="BE12" s="3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101"/>
      <c r="DD12" s="101"/>
      <c r="DE12" s="101"/>
      <c r="DF12" s="92"/>
      <c r="DG12" s="93"/>
      <c r="DH12" s="19" t="s">
        <v>137</v>
      </c>
      <c r="DS12" s="81" t="s">
        <v>60</v>
      </c>
    </row>
    <row r="13" spans="1:123" ht="12" customHeight="1" x14ac:dyDescent="0.15">
      <c r="A13" s="10"/>
      <c r="B13" s="10"/>
      <c r="C13" s="10"/>
      <c r="D13" s="172" t="s">
        <v>5</v>
      </c>
      <c r="E13" s="127"/>
      <c r="F13" s="127"/>
      <c r="G13" s="173"/>
      <c r="H13" s="150" t="s">
        <v>40</v>
      </c>
      <c r="I13" s="151"/>
      <c r="J13" s="151"/>
      <c r="K13" s="151"/>
      <c r="L13" s="151"/>
      <c r="M13" s="154"/>
      <c r="N13" s="154"/>
      <c r="O13" s="154"/>
      <c r="P13" s="127" t="s">
        <v>0</v>
      </c>
      <c r="Q13" s="127"/>
      <c r="R13" s="154"/>
      <c r="S13" s="154"/>
      <c r="T13" s="154"/>
      <c r="U13" s="127" t="s">
        <v>30</v>
      </c>
      <c r="V13" s="127"/>
      <c r="W13" s="154"/>
      <c r="X13" s="154"/>
      <c r="Y13" s="154"/>
      <c r="Z13" s="127" t="s">
        <v>6</v>
      </c>
      <c r="AA13" s="127"/>
      <c r="AB13" s="154" t="s">
        <v>7</v>
      </c>
      <c r="AC13" s="154"/>
      <c r="AD13" s="261" t="str">
        <f>IF(W13="","",DATEDIF(DJ1,DJ2,"y"))</f>
        <v/>
      </c>
      <c r="AE13" s="261"/>
      <c r="AF13" s="261"/>
      <c r="AG13" s="154" t="s">
        <v>8</v>
      </c>
      <c r="AH13" s="242"/>
      <c r="AI13" s="172" t="s">
        <v>44</v>
      </c>
      <c r="AJ13" s="127"/>
      <c r="AK13" s="127"/>
      <c r="AL13" s="127"/>
      <c r="AM13" s="154" t="s">
        <v>125</v>
      </c>
      <c r="AN13" s="154"/>
      <c r="AO13" s="154"/>
      <c r="AP13" s="154"/>
      <c r="AQ13" s="242"/>
      <c r="AR13" s="17"/>
      <c r="AS13" s="64"/>
      <c r="AT13" s="65"/>
      <c r="AU13" s="65"/>
      <c r="AV13" s="65"/>
      <c r="AW13" s="65"/>
      <c r="AX13" s="65"/>
      <c r="AY13" s="65"/>
      <c r="AZ13" s="65"/>
      <c r="BA13" s="66"/>
      <c r="BB13" s="12"/>
      <c r="BE13" s="3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101"/>
      <c r="DD13" s="101"/>
      <c r="DE13" s="101"/>
      <c r="DF13" s="92"/>
      <c r="DG13" s="93"/>
      <c r="DH13" s="19" t="s">
        <v>138</v>
      </c>
      <c r="DS13" s="81" t="s">
        <v>61</v>
      </c>
    </row>
    <row r="14" spans="1:123" ht="12" customHeight="1" x14ac:dyDescent="0.15">
      <c r="A14" s="10"/>
      <c r="B14" s="10"/>
      <c r="C14" s="10"/>
      <c r="D14" s="174"/>
      <c r="E14" s="168"/>
      <c r="F14" s="168"/>
      <c r="G14" s="175"/>
      <c r="H14" s="152"/>
      <c r="I14" s="153"/>
      <c r="J14" s="153"/>
      <c r="K14" s="153"/>
      <c r="L14" s="153"/>
      <c r="M14" s="155"/>
      <c r="N14" s="155"/>
      <c r="O14" s="155"/>
      <c r="P14" s="168"/>
      <c r="Q14" s="168"/>
      <c r="R14" s="155"/>
      <c r="S14" s="155"/>
      <c r="T14" s="155"/>
      <c r="U14" s="168"/>
      <c r="V14" s="168"/>
      <c r="W14" s="155"/>
      <c r="X14" s="155"/>
      <c r="Y14" s="155"/>
      <c r="Z14" s="168"/>
      <c r="AA14" s="168"/>
      <c r="AB14" s="155"/>
      <c r="AC14" s="155"/>
      <c r="AD14" s="262"/>
      <c r="AE14" s="262"/>
      <c r="AF14" s="262"/>
      <c r="AG14" s="155"/>
      <c r="AH14" s="244"/>
      <c r="AI14" s="174"/>
      <c r="AJ14" s="168"/>
      <c r="AK14" s="168"/>
      <c r="AL14" s="168"/>
      <c r="AM14" s="155"/>
      <c r="AN14" s="155"/>
      <c r="AO14" s="155"/>
      <c r="AP14" s="155"/>
      <c r="AQ14" s="244"/>
      <c r="AR14" s="10"/>
      <c r="AS14" s="18"/>
      <c r="AT14" s="10"/>
      <c r="AU14" s="10"/>
      <c r="AV14" s="10"/>
      <c r="AW14" s="10"/>
      <c r="AX14" s="10"/>
      <c r="AY14" s="10"/>
      <c r="AZ14" s="10"/>
      <c r="BA14" s="10"/>
      <c r="BB14" s="12"/>
      <c r="BE14" s="3"/>
      <c r="BF14" s="284" t="s">
        <v>18</v>
      </c>
      <c r="BG14" s="284"/>
      <c r="BH14" s="284"/>
      <c r="BI14" s="284"/>
      <c r="BJ14" s="284"/>
      <c r="BK14" s="284"/>
      <c r="BL14" s="284"/>
      <c r="BM14" s="284"/>
      <c r="BN14" s="284"/>
      <c r="BO14" s="284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101"/>
      <c r="DE14" s="101"/>
      <c r="DF14" s="92"/>
      <c r="DG14" s="93"/>
      <c r="DH14" s="19" t="s">
        <v>139</v>
      </c>
      <c r="DS14" s="81" t="s">
        <v>62</v>
      </c>
    </row>
    <row r="15" spans="1:123" ht="14.45" customHeight="1" x14ac:dyDescent="0.15">
      <c r="A15" s="10"/>
      <c r="B15" s="10"/>
      <c r="C15" s="10"/>
      <c r="D15" s="169" t="s">
        <v>45</v>
      </c>
      <c r="E15" s="170"/>
      <c r="F15" s="170"/>
      <c r="G15" s="171"/>
      <c r="H15" s="263" t="s">
        <v>21</v>
      </c>
      <c r="I15" s="264"/>
      <c r="J15" s="233"/>
      <c r="K15" s="233"/>
      <c r="L15" s="233"/>
      <c r="M15" s="233"/>
      <c r="N15" s="67" t="s">
        <v>134</v>
      </c>
      <c r="O15" s="233"/>
      <c r="P15" s="233"/>
      <c r="Q15" s="233"/>
      <c r="R15" s="233"/>
      <c r="S15" s="233"/>
      <c r="T15" s="265" t="s">
        <v>22</v>
      </c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6"/>
      <c r="AN15" s="184" t="s">
        <v>20</v>
      </c>
      <c r="AO15" s="231"/>
      <c r="AP15" s="247"/>
      <c r="AQ15" s="177"/>
      <c r="AR15" s="248"/>
      <c r="AS15" s="180" t="s">
        <v>133</v>
      </c>
      <c r="AT15" s="247"/>
      <c r="AU15" s="177"/>
      <c r="AV15" s="248"/>
      <c r="AW15" s="180" t="s">
        <v>134</v>
      </c>
      <c r="AX15" s="247"/>
      <c r="AY15" s="177"/>
      <c r="AZ15" s="177"/>
      <c r="BA15" s="182"/>
      <c r="BB15" s="12"/>
      <c r="BE15" s="3"/>
      <c r="BF15" s="285"/>
      <c r="BG15" s="285"/>
      <c r="BH15" s="285"/>
      <c r="BI15" s="285"/>
      <c r="BJ15" s="285"/>
      <c r="BK15" s="285"/>
      <c r="BL15" s="285"/>
      <c r="BM15" s="285"/>
      <c r="BN15" s="285"/>
      <c r="BO15" s="285"/>
      <c r="BP15" s="72" t="s">
        <v>136</v>
      </c>
      <c r="BQ15" s="73" t="s">
        <v>150</v>
      </c>
      <c r="BR15" s="74"/>
      <c r="BS15" s="72"/>
      <c r="BT15" s="72"/>
      <c r="BU15" s="75"/>
      <c r="BV15" s="75"/>
      <c r="BW15" s="75"/>
      <c r="BX15" s="75"/>
      <c r="BY15" s="75"/>
      <c r="BZ15" s="7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36"/>
      <c r="DE15" s="36"/>
      <c r="DF15" s="94"/>
      <c r="DH15" s="19" t="s">
        <v>148</v>
      </c>
      <c r="DS15" s="81" t="s">
        <v>63</v>
      </c>
    </row>
    <row r="16" spans="1:123" ht="15" customHeight="1" x14ac:dyDescent="0.15">
      <c r="A16" s="10"/>
      <c r="B16" s="10"/>
      <c r="C16" s="10"/>
      <c r="D16" s="190" t="s">
        <v>43</v>
      </c>
      <c r="E16" s="191"/>
      <c r="F16" s="191"/>
      <c r="G16" s="192"/>
      <c r="H16" s="193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5"/>
      <c r="AN16" s="187"/>
      <c r="AO16" s="232"/>
      <c r="AP16" s="249"/>
      <c r="AQ16" s="179"/>
      <c r="AR16" s="250"/>
      <c r="AS16" s="181"/>
      <c r="AT16" s="249"/>
      <c r="AU16" s="179"/>
      <c r="AV16" s="250"/>
      <c r="AW16" s="181"/>
      <c r="AX16" s="249"/>
      <c r="AY16" s="179"/>
      <c r="AZ16" s="179"/>
      <c r="BA16" s="183"/>
      <c r="BB16" s="12"/>
      <c r="BE16" s="3"/>
      <c r="BF16" s="106" t="s">
        <v>149</v>
      </c>
      <c r="BG16" s="107"/>
      <c r="BH16" s="108" t="s">
        <v>0</v>
      </c>
      <c r="BI16" s="109"/>
      <c r="BJ16" s="110" t="s">
        <v>1</v>
      </c>
      <c r="BK16" s="110"/>
      <c r="BL16" s="111" t="s">
        <v>3</v>
      </c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3"/>
      <c r="DD16" s="36"/>
      <c r="DE16" s="36"/>
      <c r="DF16" s="94"/>
      <c r="DH16" s="19" t="s">
        <v>147</v>
      </c>
      <c r="DS16" s="81" t="s">
        <v>64</v>
      </c>
    </row>
    <row r="17" spans="1:135" ht="12" customHeight="1" x14ac:dyDescent="0.15">
      <c r="A17" s="10"/>
      <c r="B17" s="10"/>
      <c r="C17" s="10"/>
      <c r="D17" s="196" t="s">
        <v>46</v>
      </c>
      <c r="E17" s="197"/>
      <c r="F17" s="197"/>
      <c r="G17" s="198"/>
      <c r="H17" s="219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1"/>
      <c r="BB17" s="12"/>
      <c r="BE17" s="3"/>
      <c r="BF17" s="286"/>
      <c r="BG17" s="287"/>
      <c r="BH17" s="287"/>
      <c r="BI17" s="287"/>
      <c r="BJ17" s="287"/>
      <c r="BK17" s="287"/>
      <c r="BL17" s="288"/>
      <c r="BM17" s="288"/>
      <c r="BN17" s="288"/>
      <c r="BO17" s="288"/>
      <c r="BP17" s="288"/>
      <c r="BQ17" s="288"/>
      <c r="BR17" s="288"/>
      <c r="BS17" s="288"/>
      <c r="BT17" s="288"/>
      <c r="BU17" s="288"/>
      <c r="BV17" s="288"/>
      <c r="BW17" s="288"/>
      <c r="BX17" s="288"/>
      <c r="BY17" s="288"/>
      <c r="BZ17" s="288"/>
      <c r="CA17" s="288"/>
      <c r="CB17" s="288"/>
      <c r="CC17" s="288"/>
      <c r="CD17" s="288"/>
      <c r="CE17" s="288"/>
      <c r="CF17" s="288"/>
      <c r="CG17" s="288"/>
      <c r="CH17" s="288"/>
      <c r="CI17" s="288"/>
      <c r="CJ17" s="288"/>
      <c r="CK17" s="288"/>
      <c r="CL17" s="288"/>
      <c r="CM17" s="288"/>
      <c r="CN17" s="288"/>
      <c r="CO17" s="288"/>
      <c r="CP17" s="288"/>
      <c r="CQ17" s="288"/>
      <c r="CR17" s="288"/>
      <c r="CS17" s="288"/>
      <c r="CT17" s="288"/>
      <c r="CU17" s="288"/>
      <c r="CV17" s="288"/>
      <c r="CW17" s="288"/>
      <c r="CX17" s="288"/>
      <c r="CY17" s="288"/>
      <c r="CZ17" s="288"/>
      <c r="DA17" s="288"/>
      <c r="DB17" s="288"/>
      <c r="DC17" s="289"/>
      <c r="DD17" s="36"/>
      <c r="DE17" s="36"/>
      <c r="DF17" s="94"/>
      <c r="DH17" s="19" t="s">
        <v>144</v>
      </c>
      <c r="DS17" s="81" t="s">
        <v>65</v>
      </c>
    </row>
    <row r="18" spans="1:135" ht="12" customHeight="1" x14ac:dyDescent="0.15">
      <c r="A18" s="10"/>
      <c r="B18" s="10"/>
      <c r="C18" s="10"/>
      <c r="D18" s="199"/>
      <c r="E18" s="200"/>
      <c r="F18" s="200"/>
      <c r="G18" s="201"/>
      <c r="H18" s="222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4"/>
      <c r="BB18" s="12"/>
      <c r="BE18" s="3"/>
      <c r="BF18" s="105"/>
      <c r="BG18" s="102"/>
      <c r="BH18" s="102"/>
      <c r="BI18" s="102"/>
      <c r="BJ18" s="102"/>
      <c r="BK18" s="102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4"/>
      <c r="DD18" s="35"/>
      <c r="DE18" s="35"/>
      <c r="DF18" s="91"/>
      <c r="DH18" s="19" t="s">
        <v>145</v>
      </c>
      <c r="DS18" s="81" t="s">
        <v>66</v>
      </c>
    </row>
    <row r="19" spans="1:135" ht="12" customHeight="1" x14ac:dyDescent="0.15">
      <c r="A19" s="10"/>
      <c r="B19" s="10"/>
      <c r="C19" s="10"/>
      <c r="D19" s="199"/>
      <c r="E19" s="200"/>
      <c r="F19" s="200"/>
      <c r="G19" s="201"/>
      <c r="H19" s="156" t="s">
        <v>117</v>
      </c>
      <c r="I19" s="157"/>
      <c r="J19" s="157"/>
      <c r="K19" s="157"/>
      <c r="L19" s="158"/>
      <c r="M19" s="162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4"/>
      <c r="BB19" s="12"/>
      <c r="BF19" s="105"/>
      <c r="BG19" s="102"/>
      <c r="BH19" s="102"/>
      <c r="BI19" s="102"/>
      <c r="BJ19" s="102"/>
      <c r="BK19" s="102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4"/>
      <c r="DD19" s="35"/>
      <c r="DE19" s="35"/>
      <c r="DF19" s="91"/>
      <c r="DH19" s="19" t="s">
        <v>146</v>
      </c>
      <c r="DS19" s="81" t="s">
        <v>67</v>
      </c>
    </row>
    <row r="20" spans="1:135" ht="12" customHeight="1" x14ac:dyDescent="0.15">
      <c r="A20" s="10"/>
      <c r="B20" s="10"/>
      <c r="C20" s="10"/>
      <c r="D20" s="174"/>
      <c r="E20" s="168"/>
      <c r="F20" s="168"/>
      <c r="G20" s="175"/>
      <c r="H20" s="159"/>
      <c r="I20" s="160"/>
      <c r="J20" s="160"/>
      <c r="K20" s="160"/>
      <c r="L20" s="161"/>
      <c r="M20" s="165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7"/>
      <c r="BB20" s="12"/>
      <c r="BF20" s="105"/>
      <c r="BG20" s="102"/>
      <c r="BH20" s="102"/>
      <c r="BI20" s="102"/>
      <c r="BJ20" s="102"/>
      <c r="BK20" s="102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4"/>
      <c r="DD20" s="35"/>
      <c r="DE20" s="35"/>
      <c r="DF20" s="91"/>
      <c r="DS20" s="81" t="s">
        <v>68</v>
      </c>
    </row>
    <row r="21" spans="1:135" ht="12" customHeight="1" x14ac:dyDescent="0.15">
      <c r="A21" s="10"/>
      <c r="B21" s="10"/>
      <c r="C21" s="10"/>
      <c r="D21" s="172" t="s">
        <v>9</v>
      </c>
      <c r="E21" s="127"/>
      <c r="F21" s="127"/>
      <c r="G21" s="173"/>
      <c r="H21" s="176"/>
      <c r="I21" s="177"/>
      <c r="J21" s="177"/>
      <c r="K21" s="177"/>
      <c r="L21" s="180" t="s">
        <v>133</v>
      </c>
      <c r="M21" s="177"/>
      <c r="N21" s="177"/>
      <c r="O21" s="177"/>
      <c r="P21" s="177"/>
      <c r="Q21" s="177"/>
      <c r="R21" s="177"/>
      <c r="S21" s="180" t="s">
        <v>134</v>
      </c>
      <c r="T21" s="177"/>
      <c r="U21" s="177"/>
      <c r="V21" s="177"/>
      <c r="W21" s="177"/>
      <c r="X21" s="177"/>
      <c r="Y21" s="182"/>
      <c r="Z21" s="184" t="s">
        <v>23</v>
      </c>
      <c r="AA21" s="185"/>
      <c r="AB21" s="185"/>
      <c r="AC21" s="185"/>
      <c r="AD21" s="186"/>
      <c r="AE21" s="225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7"/>
      <c r="BB21" s="12"/>
      <c r="BF21" s="105"/>
      <c r="BG21" s="102"/>
      <c r="BH21" s="102"/>
      <c r="BI21" s="102"/>
      <c r="BJ21" s="102"/>
      <c r="BK21" s="102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4"/>
      <c r="DD21" s="35"/>
      <c r="DE21" s="35"/>
      <c r="DF21" s="91"/>
    </row>
    <row r="22" spans="1:135" ht="12" customHeight="1" x14ac:dyDescent="0.15">
      <c r="A22" s="10"/>
      <c r="B22" s="10"/>
      <c r="C22" s="10"/>
      <c r="D22" s="174"/>
      <c r="E22" s="168"/>
      <c r="F22" s="168"/>
      <c r="G22" s="175"/>
      <c r="H22" s="178"/>
      <c r="I22" s="179"/>
      <c r="J22" s="179"/>
      <c r="K22" s="179"/>
      <c r="L22" s="181"/>
      <c r="M22" s="179"/>
      <c r="N22" s="179"/>
      <c r="O22" s="179"/>
      <c r="P22" s="179"/>
      <c r="Q22" s="179"/>
      <c r="R22" s="179"/>
      <c r="S22" s="181"/>
      <c r="T22" s="179"/>
      <c r="U22" s="179"/>
      <c r="V22" s="179"/>
      <c r="W22" s="179"/>
      <c r="X22" s="179"/>
      <c r="Y22" s="183"/>
      <c r="Z22" s="187"/>
      <c r="AA22" s="188"/>
      <c r="AB22" s="188"/>
      <c r="AC22" s="188"/>
      <c r="AD22" s="189"/>
      <c r="AE22" s="228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30"/>
      <c r="BB22" s="12"/>
      <c r="BF22" s="105"/>
      <c r="BG22" s="102"/>
      <c r="BH22" s="102"/>
      <c r="BI22" s="102"/>
      <c r="BJ22" s="102"/>
      <c r="BK22" s="102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4"/>
      <c r="DD22" s="35"/>
      <c r="DE22" s="35"/>
      <c r="DF22" s="91"/>
    </row>
    <row r="23" spans="1:135" ht="12" customHeight="1" x14ac:dyDescent="0.15">
      <c r="A23" s="10"/>
      <c r="B23" s="10"/>
      <c r="C23" s="10"/>
      <c r="D23" s="31"/>
      <c r="E23" s="31"/>
      <c r="F23" s="31"/>
      <c r="G23" s="31"/>
      <c r="H23" s="32"/>
      <c r="I23" s="32"/>
      <c r="J23" s="32"/>
      <c r="K23" s="32"/>
      <c r="L23" s="32"/>
      <c r="M23" s="32"/>
      <c r="N23" s="32"/>
      <c r="O23" s="32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2"/>
      <c r="BF23" s="105"/>
      <c r="BG23" s="102"/>
      <c r="BH23" s="102"/>
      <c r="BI23" s="102"/>
      <c r="BJ23" s="102"/>
      <c r="BK23" s="102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4"/>
      <c r="DD23" s="35"/>
      <c r="DE23" s="35"/>
      <c r="DF23" s="91"/>
      <c r="DS23" s="19" t="s">
        <v>111</v>
      </c>
    </row>
    <row r="24" spans="1:135" ht="13.5" customHeight="1" x14ac:dyDescent="0.15">
      <c r="D24" s="33" t="s">
        <v>118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F24" s="105"/>
      <c r="BG24" s="102"/>
      <c r="BH24" s="102"/>
      <c r="BI24" s="102"/>
      <c r="BJ24" s="102"/>
      <c r="BK24" s="102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4"/>
      <c r="DD24" s="35"/>
      <c r="DE24" s="35"/>
      <c r="DF24" s="91"/>
      <c r="DH24" s="20"/>
      <c r="DI24" s="20"/>
      <c r="DJ24" s="76" t="str">
        <f>IF(OR(I25="該当の場合選択",I25=""),"",I25)</f>
        <v/>
      </c>
      <c r="DM24" s="20"/>
      <c r="DN24" s="20"/>
      <c r="DO24" s="20"/>
      <c r="DP24" s="20"/>
      <c r="DQ24" s="20"/>
      <c r="DR24" s="20"/>
      <c r="DS24" s="20" t="s">
        <v>108</v>
      </c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</row>
    <row r="25" spans="1:135" ht="12" customHeight="1" x14ac:dyDescent="0.15">
      <c r="D25" s="184" t="s">
        <v>47</v>
      </c>
      <c r="E25" s="185"/>
      <c r="F25" s="185"/>
      <c r="G25" s="186"/>
      <c r="H25" s="213" t="s">
        <v>111</v>
      </c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5"/>
      <c r="V25" s="204" t="s">
        <v>48</v>
      </c>
      <c r="W25" s="205"/>
      <c r="X25" s="205"/>
      <c r="Y25" s="205"/>
      <c r="Z25" s="206"/>
      <c r="AA25" s="213" t="s">
        <v>163</v>
      </c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5"/>
      <c r="BF25" s="105"/>
      <c r="BG25" s="102"/>
      <c r="BH25" s="102"/>
      <c r="BI25" s="102"/>
      <c r="BJ25" s="102"/>
      <c r="BK25" s="102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4"/>
      <c r="DD25" s="35"/>
      <c r="DE25" s="35"/>
      <c r="DF25" s="91"/>
      <c r="DJ25" s="76" t="str">
        <f>IF(OR(AA25="該当の場合選択",AA25="",),"",AA25)</f>
        <v>該当の場合選択（該当官職ない場合、直接入力可）</v>
      </c>
      <c r="DS25" s="19" t="s">
        <v>109</v>
      </c>
    </row>
    <row r="26" spans="1:135" ht="12" customHeight="1" x14ac:dyDescent="0.15">
      <c r="D26" s="187"/>
      <c r="E26" s="188"/>
      <c r="F26" s="188"/>
      <c r="G26" s="189"/>
      <c r="H26" s="216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8"/>
      <c r="V26" s="207"/>
      <c r="W26" s="208"/>
      <c r="X26" s="208"/>
      <c r="Y26" s="208"/>
      <c r="Z26" s="209"/>
      <c r="AA26" s="216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8"/>
      <c r="BF26" s="105"/>
      <c r="BG26" s="102"/>
      <c r="BH26" s="102"/>
      <c r="BI26" s="102"/>
      <c r="BJ26" s="102"/>
      <c r="BK26" s="102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4"/>
      <c r="DD26" s="35"/>
      <c r="DE26" s="35"/>
      <c r="DF26" s="91"/>
      <c r="DS26" s="19" t="s">
        <v>110</v>
      </c>
    </row>
    <row r="27" spans="1:135" ht="12" customHeight="1" x14ac:dyDescent="0.15">
      <c r="D27" s="210" t="s">
        <v>19</v>
      </c>
      <c r="E27" s="210"/>
      <c r="F27" s="210"/>
      <c r="G27" s="210"/>
      <c r="H27" s="210"/>
      <c r="I27" s="210"/>
      <c r="J27" s="210"/>
      <c r="K27" s="210"/>
      <c r="L27" s="21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F27" s="105"/>
      <c r="BG27" s="102"/>
      <c r="BH27" s="102"/>
      <c r="BI27" s="102"/>
      <c r="BJ27" s="102"/>
      <c r="BK27" s="102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4"/>
      <c r="DD27" s="35"/>
      <c r="DE27" s="35"/>
      <c r="DF27" s="91"/>
      <c r="DJ27" s="90"/>
      <c r="DK27" s="90"/>
      <c r="DL27" s="90"/>
      <c r="DM27" s="83"/>
      <c r="DN27" s="83"/>
      <c r="DO27" s="83"/>
      <c r="DP27" s="83"/>
      <c r="DQ27" s="83"/>
      <c r="DS27" s="19" t="s">
        <v>112</v>
      </c>
    </row>
    <row r="28" spans="1:135" ht="13.5" customHeight="1" x14ac:dyDescent="0.15">
      <c r="D28" s="211"/>
      <c r="E28" s="211"/>
      <c r="F28" s="211"/>
      <c r="G28" s="211"/>
      <c r="H28" s="211"/>
      <c r="I28" s="211"/>
      <c r="J28" s="211"/>
      <c r="K28" s="211"/>
      <c r="L28" s="211"/>
      <c r="M28" s="30"/>
      <c r="N28" s="21" t="s">
        <v>135</v>
      </c>
      <c r="O28" s="72" t="s">
        <v>136</v>
      </c>
      <c r="P28" s="73" t="s">
        <v>150</v>
      </c>
      <c r="Q28" s="74"/>
      <c r="R28" s="72"/>
      <c r="S28" s="72"/>
      <c r="T28" s="75"/>
      <c r="U28" s="75"/>
      <c r="V28" s="75"/>
      <c r="W28" s="75"/>
      <c r="X28" s="75"/>
      <c r="Y28" s="75"/>
      <c r="Z28"/>
      <c r="AA28"/>
      <c r="AB28"/>
      <c r="AC28"/>
      <c r="AD28"/>
      <c r="AE28"/>
      <c r="AF28"/>
      <c r="AG28"/>
      <c r="AH28"/>
      <c r="AI28"/>
      <c r="AJ28"/>
      <c r="AK28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F28" s="105"/>
      <c r="BG28" s="102"/>
      <c r="BH28" s="102"/>
      <c r="BI28" s="102"/>
      <c r="BJ28" s="102"/>
      <c r="BK28" s="102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4"/>
      <c r="DD28" s="35"/>
      <c r="DE28" s="35"/>
      <c r="DF28" s="91"/>
      <c r="DJ28" s="90" t="str">
        <f>"【希望勤務日数】"&amp;DK9&amp;"　【経歴】"&amp;DJ30&amp;DJ32&amp;DJ34&amp;DJ36&amp;DJ38&amp;DJ40&amp;DJ42&amp;DJ44&amp;DJ46&amp;DJ48&amp;DJ50&amp;DJ52&amp;DJ54&amp;DJ56&amp;DJ58&amp;DJ60&amp;DJ62&amp;DJ64&amp;DJ66&amp;DJ68&amp;DJ70</f>
        <v>【希望勤務日数】※選択してください※　【経歴】</v>
      </c>
      <c r="DK28" s="90" t="s">
        <v>130</v>
      </c>
      <c r="DL28" s="90" t="s">
        <v>131</v>
      </c>
      <c r="DM28" s="84" t="s">
        <v>132</v>
      </c>
      <c r="DN28" s="83"/>
      <c r="DO28" s="83"/>
      <c r="DP28" s="83"/>
      <c r="DQ28" s="83"/>
      <c r="DS28" s="19" t="s">
        <v>69</v>
      </c>
    </row>
    <row r="29" spans="1:135" ht="12.75" customHeight="1" x14ac:dyDescent="0.15">
      <c r="D29" s="106" t="s">
        <v>149</v>
      </c>
      <c r="E29" s="107"/>
      <c r="F29" s="108" t="s">
        <v>0</v>
      </c>
      <c r="G29" s="109"/>
      <c r="H29" s="110" t="s">
        <v>1</v>
      </c>
      <c r="I29" s="110"/>
      <c r="J29" s="110" t="s">
        <v>29</v>
      </c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212"/>
      <c r="BF29" s="105"/>
      <c r="BG29" s="102"/>
      <c r="BH29" s="102"/>
      <c r="BI29" s="102"/>
      <c r="BJ29" s="102"/>
      <c r="BK29" s="102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4"/>
      <c r="DD29" s="35"/>
      <c r="DE29" s="35"/>
      <c r="DF29" s="91"/>
      <c r="DJ29" s="90"/>
      <c r="DK29" s="90" t="str">
        <f>DK30&amp;DK31&amp;DK32&amp;DK33&amp;DK34&amp;DK35&amp;DK36&amp;DK37&amp;DK38&amp;DK39&amp;DK40&amp;DK41&amp;DK42&amp;DK43&amp;DK44&amp;DK45&amp;DK46&amp;DK47&amp;DK48&amp;DK49&amp;DK50</f>
        <v/>
      </c>
      <c r="DL29" s="90" t="str">
        <f>DL30&amp;DL31&amp;DL32&amp;DL33&amp;DL34&amp;DL35&amp;DL36&amp;DL37&amp;DL38&amp;DL39&amp;DL40&amp;DL41&amp;DL42&amp;DL43&amp;DL44&amp;DL45&amp;DL46&amp;DL47&amp;DL48&amp;DL49&amp;DL50</f>
        <v/>
      </c>
      <c r="DM29" s="90" t="str">
        <f>DM30&amp;DM31&amp;DM32&amp;DM33&amp;DM34&amp;DM35&amp;DM36&amp;DM37&amp;DM38&amp;DM39&amp;DM40&amp;DM41&amp;DM42&amp;DM43&amp;DM44&amp;DM45&amp;DM46&amp;DM47&amp;DM48&amp;DM49&amp;DM50</f>
        <v/>
      </c>
      <c r="DN29" s="83"/>
      <c r="DO29" s="83"/>
      <c r="DP29" s="83"/>
      <c r="DQ29" s="83"/>
      <c r="DS29" s="19" t="s">
        <v>113</v>
      </c>
    </row>
    <row r="30" spans="1:135" ht="12" customHeight="1" x14ac:dyDescent="0.15">
      <c r="D30" s="114"/>
      <c r="E30" s="115"/>
      <c r="F30" s="115"/>
      <c r="G30" s="115"/>
      <c r="H30" s="115"/>
      <c r="I30" s="115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3"/>
      <c r="BF30" s="105"/>
      <c r="BG30" s="102"/>
      <c r="BH30" s="102"/>
      <c r="BI30" s="102"/>
      <c r="BJ30" s="102"/>
      <c r="BK30" s="102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4"/>
      <c r="DD30" s="35"/>
      <c r="DE30" s="35"/>
      <c r="DF30" s="91"/>
      <c r="DJ30" s="118" t="str">
        <f>IF(OR(COUNTIFS(J30,"*特許庁*")&gt;=1,COUNTIFS(J30,"*経済産業*")&gt;=1,COUNTIFS(J30,"*工業所有*")&gt;=1), ASC(D30)&amp;"."&amp;ASC(H30)&amp;"_"&amp;J30,"")</f>
        <v/>
      </c>
      <c r="DK30" s="90" t="str" cm="1">
        <f t="array" ref="DK30">_xlfn._xlws.FILTER(DJ30:DJ71, ISNUMBER(SEARCH("*特許庁*", DJ30:DJ71)),"")</f>
        <v/>
      </c>
      <c r="DL30" s="90" t="str" cm="1">
        <f t="array" ref="DL30">_xlfn._xlws.FILTER(DJ30:DJ71, ISNUMBER(SEARCH("*経済産業省*", DJ30:DJ71)),"")</f>
        <v/>
      </c>
      <c r="DM30" s="83" t="str" cm="1">
        <f t="array" ref="DM30">_xlfn._xlws.FILTER(DJ30:DJ71, ISNUMBER(SEARCH("*工業所有*", DJ30:DJ71)),"")</f>
        <v/>
      </c>
      <c r="DN30" s="83"/>
      <c r="DO30" s="83"/>
      <c r="DP30" s="83"/>
      <c r="DQ30" s="83"/>
      <c r="DS30" s="19" t="s">
        <v>70</v>
      </c>
    </row>
    <row r="31" spans="1:135" ht="12" customHeight="1" x14ac:dyDescent="0.15">
      <c r="D31" s="116"/>
      <c r="E31" s="117"/>
      <c r="F31" s="117"/>
      <c r="G31" s="117"/>
      <c r="H31" s="117"/>
      <c r="I31" s="117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2"/>
      <c r="BF31" s="105"/>
      <c r="BG31" s="102"/>
      <c r="BH31" s="102"/>
      <c r="BI31" s="102"/>
      <c r="BJ31" s="102"/>
      <c r="BK31" s="102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4"/>
      <c r="DD31" s="35"/>
      <c r="DE31" s="35"/>
      <c r="DF31" s="91"/>
      <c r="DJ31" s="118"/>
      <c r="DK31" s="90"/>
      <c r="DL31" s="90"/>
      <c r="DM31" s="83"/>
      <c r="DN31" s="83"/>
      <c r="DO31" s="83"/>
      <c r="DP31" s="83"/>
      <c r="DQ31" s="83"/>
      <c r="DS31" s="19" t="s">
        <v>114</v>
      </c>
    </row>
    <row r="32" spans="1:135" ht="12" customHeight="1" x14ac:dyDescent="0.15">
      <c r="D32" s="116"/>
      <c r="E32" s="117"/>
      <c r="F32" s="117"/>
      <c r="G32" s="117"/>
      <c r="H32" s="117"/>
      <c r="I32" s="117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2"/>
      <c r="BF32" s="105"/>
      <c r="BG32" s="102"/>
      <c r="BH32" s="102"/>
      <c r="BI32" s="102"/>
      <c r="BJ32" s="102"/>
      <c r="BK32" s="102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4"/>
      <c r="DD32" s="35"/>
      <c r="DE32" s="35"/>
      <c r="DF32" s="91"/>
      <c r="DJ32" s="118" t="str">
        <f>IF(OR(COUNTIFS(J32,"*特許庁*")&gt;=1,COUNTIFS(J32,"*経済産業*")&gt;=1,COUNTIFS(J32,"*工業所有*")&gt;=1), ASC(D32)&amp;ASC(F32)&amp;"."&amp;ASC(H32)&amp;"_"&amp;J32,"")</f>
        <v/>
      </c>
      <c r="DK32" s="90"/>
      <c r="DL32" s="90"/>
      <c r="DM32" s="83"/>
      <c r="DN32" s="83"/>
      <c r="DO32" s="83"/>
      <c r="DP32" s="83"/>
      <c r="DQ32" s="83"/>
      <c r="DS32" s="19" t="s">
        <v>71</v>
      </c>
    </row>
    <row r="33" spans="4:129" ht="12" customHeight="1" x14ac:dyDescent="0.15">
      <c r="D33" s="116"/>
      <c r="E33" s="117"/>
      <c r="F33" s="117"/>
      <c r="G33" s="117"/>
      <c r="H33" s="117"/>
      <c r="I33" s="117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2"/>
      <c r="BF33" s="105"/>
      <c r="BG33" s="102"/>
      <c r="BH33" s="102"/>
      <c r="BI33" s="102"/>
      <c r="BJ33" s="102"/>
      <c r="BK33" s="102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4"/>
      <c r="DD33" s="35"/>
      <c r="DE33" s="35"/>
      <c r="DF33" s="91"/>
      <c r="DJ33" s="118"/>
      <c r="DK33" s="90"/>
      <c r="DL33" s="90"/>
      <c r="DM33" s="83"/>
      <c r="DN33" s="83"/>
      <c r="DO33" s="83"/>
      <c r="DP33" s="83"/>
      <c r="DQ33" s="83"/>
      <c r="DS33" s="19" t="s">
        <v>72</v>
      </c>
    </row>
    <row r="34" spans="4:129" ht="12" customHeight="1" x14ac:dyDescent="0.15">
      <c r="D34" s="116"/>
      <c r="E34" s="117"/>
      <c r="F34" s="117"/>
      <c r="G34" s="117"/>
      <c r="H34" s="117"/>
      <c r="I34" s="117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2"/>
      <c r="BF34" s="290"/>
      <c r="BG34" s="134"/>
      <c r="BH34" s="134"/>
      <c r="BI34" s="134"/>
      <c r="BJ34" s="134"/>
      <c r="BK34" s="134"/>
      <c r="BL34" s="316"/>
      <c r="BM34" s="316"/>
      <c r="BN34" s="316"/>
      <c r="BO34" s="316"/>
      <c r="BP34" s="316"/>
      <c r="BQ34" s="316"/>
      <c r="BR34" s="316"/>
      <c r="BS34" s="316"/>
      <c r="BT34" s="316"/>
      <c r="BU34" s="316"/>
      <c r="BV34" s="316"/>
      <c r="BW34" s="316"/>
      <c r="BX34" s="316"/>
      <c r="BY34" s="316"/>
      <c r="BZ34" s="316"/>
      <c r="CA34" s="316"/>
      <c r="CB34" s="316"/>
      <c r="CC34" s="316"/>
      <c r="CD34" s="316"/>
      <c r="CE34" s="316"/>
      <c r="CF34" s="316"/>
      <c r="CG34" s="316"/>
      <c r="CH34" s="316"/>
      <c r="CI34" s="316"/>
      <c r="CJ34" s="316"/>
      <c r="CK34" s="316"/>
      <c r="CL34" s="316"/>
      <c r="CM34" s="316"/>
      <c r="CN34" s="316"/>
      <c r="CO34" s="316"/>
      <c r="CP34" s="316"/>
      <c r="CQ34" s="316"/>
      <c r="CR34" s="316"/>
      <c r="CS34" s="316"/>
      <c r="CT34" s="316"/>
      <c r="CU34" s="316"/>
      <c r="CV34" s="316"/>
      <c r="CW34" s="316"/>
      <c r="CX34" s="316"/>
      <c r="CY34" s="316"/>
      <c r="CZ34" s="316"/>
      <c r="DA34" s="316"/>
      <c r="DB34" s="316"/>
      <c r="DC34" s="317"/>
      <c r="DD34" s="35"/>
      <c r="DE34" s="35"/>
      <c r="DF34" s="91"/>
      <c r="DJ34" s="118" t="str">
        <f>IF(OR(COUNTIFS(J34,"*特許庁*")&gt;=1,COUNTIFS(J34,"*経済産業*")&gt;=1,COUNTIFS(J34,"*工業所有*")&gt;=1), ASC(D34)&amp;ASC(F34)&amp;"."&amp;ASC(H34)&amp;"_"&amp;J34,"")</f>
        <v/>
      </c>
      <c r="DK34" s="90"/>
      <c r="DL34" s="90"/>
      <c r="DM34" s="83"/>
      <c r="DN34" s="83"/>
      <c r="DO34" s="83"/>
      <c r="DP34" s="83"/>
      <c r="DQ34" s="83"/>
      <c r="DS34" s="19" t="s">
        <v>73</v>
      </c>
    </row>
    <row r="35" spans="4:129" ht="12" customHeight="1" x14ac:dyDescent="0.15">
      <c r="D35" s="116"/>
      <c r="E35" s="117"/>
      <c r="F35" s="117"/>
      <c r="G35" s="117"/>
      <c r="H35" s="117"/>
      <c r="I35" s="117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F35" s="38" t="s">
        <v>10</v>
      </c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40"/>
      <c r="DD35" s="35"/>
      <c r="DE35" s="35"/>
      <c r="DF35" s="91"/>
      <c r="DJ35" s="118"/>
      <c r="DK35" s="90"/>
      <c r="DL35" s="90"/>
      <c r="DM35" s="83"/>
      <c r="DN35" s="83"/>
      <c r="DO35" s="83"/>
      <c r="DP35" s="83"/>
      <c r="DQ35" s="83"/>
      <c r="DS35" s="19" t="s">
        <v>74</v>
      </c>
    </row>
    <row r="36" spans="4:129" ht="12" customHeight="1" x14ac:dyDescent="0.15">
      <c r="D36" s="116"/>
      <c r="E36" s="117"/>
      <c r="F36" s="117"/>
      <c r="G36" s="117"/>
      <c r="H36" s="117"/>
      <c r="I36" s="117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2"/>
      <c r="BF36" s="318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19"/>
      <c r="CA36" s="319"/>
      <c r="CB36" s="319"/>
      <c r="CC36" s="319"/>
      <c r="CD36" s="319"/>
      <c r="CE36" s="319"/>
      <c r="CF36" s="319"/>
      <c r="CG36" s="319"/>
      <c r="CH36" s="319"/>
      <c r="CI36" s="319"/>
      <c r="CJ36" s="319"/>
      <c r="CK36" s="319"/>
      <c r="CL36" s="319"/>
      <c r="CM36" s="319"/>
      <c r="CN36" s="319"/>
      <c r="CO36" s="319"/>
      <c r="CP36" s="319"/>
      <c r="CQ36" s="319"/>
      <c r="CR36" s="319"/>
      <c r="CS36" s="319"/>
      <c r="CT36" s="319"/>
      <c r="CU36" s="319"/>
      <c r="CV36" s="319"/>
      <c r="CW36" s="319"/>
      <c r="CX36" s="319"/>
      <c r="CY36" s="319"/>
      <c r="CZ36" s="319"/>
      <c r="DA36" s="319"/>
      <c r="DB36" s="319"/>
      <c r="DC36" s="320"/>
      <c r="DD36" s="35"/>
      <c r="DE36" s="35"/>
      <c r="DF36" s="91"/>
      <c r="DJ36" s="118" t="str">
        <f>IF(OR(COUNTIFS(J36,"*特許庁*")&gt;=1,COUNTIFS(J36,"*経済産業*")&gt;=1,COUNTIFS(J36,"*工業所有*")&gt;=1), ASC(D36)&amp;ASC(F36)&amp;"."&amp;ASC(H36)&amp;"_"&amp;J36,"")</f>
        <v/>
      </c>
      <c r="DK36" s="90"/>
      <c r="DL36" s="90"/>
      <c r="DM36" s="83"/>
      <c r="DN36" s="83"/>
      <c r="DO36" s="83"/>
      <c r="DP36" s="83"/>
      <c r="DQ36" s="83"/>
      <c r="DS36" s="19" t="s">
        <v>75</v>
      </c>
    </row>
    <row r="37" spans="4:129" ht="12" customHeight="1" x14ac:dyDescent="0.15">
      <c r="D37" s="116"/>
      <c r="E37" s="117"/>
      <c r="F37" s="117"/>
      <c r="G37" s="117"/>
      <c r="H37" s="117"/>
      <c r="I37" s="117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2"/>
      <c r="BF37" s="321"/>
      <c r="BG37" s="322"/>
      <c r="BH37" s="322"/>
      <c r="BI37" s="322"/>
      <c r="BJ37" s="322"/>
      <c r="BK37" s="322"/>
      <c r="BL37" s="322"/>
      <c r="BM37" s="322"/>
      <c r="BN37" s="322"/>
      <c r="BO37" s="322"/>
      <c r="BP37" s="322"/>
      <c r="BQ37" s="322"/>
      <c r="BR37" s="322"/>
      <c r="BS37" s="322"/>
      <c r="BT37" s="322"/>
      <c r="BU37" s="322"/>
      <c r="BV37" s="322"/>
      <c r="BW37" s="322"/>
      <c r="BX37" s="322"/>
      <c r="BY37" s="322"/>
      <c r="BZ37" s="322"/>
      <c r="CA37" s="322"/>
      <c r="CB37" s="322"/>
      <c r="CC37" s="322"/>
      <c r="CD37" s="322"/>
      <c r="CE37" s="322"/>
      <c r="CF37" s="322"/>
      <c r="CG37" s="322"/>
      <c r="CH37" s="322"/>
      <c r="CI37" s="322"/>
      <c r="CJ37" s="322"/>
      <c r="CK37" s="322"/>
      <c r="CL37" s="322"/>
      <c r="CM37" s="322"/>
      <c r="CN37" s="322"/>
      <c r="CO37" s="322"/>
      <c r="CP37" s="322"/>
      <c r="CQ37" s="322"/>
      <c r="CR37" s="322"/>
      <c r="CS37" s="322"/>
      <c r="CT37" s="322"/>
      <c r="CU37" s="322"/>
      <c r="CV37" s="322"/>
      <c r="CW37" s="322"/>
      <c r="CX37" s="322"/>
      <c r="CY37" s="322"/>
      <c r="CZ37" s="322"/>
      <c r="DA37" s="322"/>
      <c r="DB37" s="322"/>
      <c r="DC37" s="323"/>
      <c r="DD37" s="35"/>
      <c r="DE37" s="35"/>
      <c r="DF37" s="91"/>
      <c r="DJ37" s="118"/>
      <c r="DK37" s="90"/>
      <c r="DL37" s="90"/>
      <c r="DM37" s="83"/>
      <c r="DN37" s="83"/>
      <c r="DO37" s="83"/>
      <c r="DP37" s="83"/>
      <c r="DQ37" s="83"/>
      <c r="DS37" s="19" t="s">
        <v>76</v>
      </c>
    </row>
    <row r="38" spans="4:129" ht="12" customHeight="1" x14ac:dyDescent="0.15">
      <c r="D38" s="116"/>
      <c r="E38" s="117"/>
      <c r="F38" s="117"/>
      <c r="G38" s="117"/>
      <c r="H38" s="117"/>
      <c r="I38" s="117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2"/>
      <c r="BF38" s="321"/>
      <c r="BG38" s="322"/>
      <c r="BH38" s="322"/>
      <c r="BI38" s="322"/>
      <c r="BJ38" s="322"/>
      <c r="BK38" s="322"/>
      <c r="BL38" s="322"/>
      <c r="BM38" s="322"/>
      <c r="BN38" s="322"/>
      <c r="BO38" s="322"/>
      <c r="BP38" s="322"/>
      <c r="BQ38" s="322"/>
      <c r="BR38" s="322"/>
      <c r="BS38" s="322"/>
      <c r="BT38" s="322"/>
      <c r="BU38" s="322"/>
      <c r="BV38" s="322"/>
      <c r="BW38" s="322"/>
      <c r="BX38" s="322"/>
      <c r="BY38" s="322"/>
      <c r="BZ38" s="322"/>
      <c r="CA38" s="322"/>
      <c r="CB38" s="322"/>
      <c r="CC38" s="322"/>
      <c r="CD38" s="322"/>
      <c r="CE38" s="322"/>
      <c r="CF38" s="322"/>
      <c r="CG38" s="322"/>
      <c r="CH38" s="322"/>
      <c r="CI38" s="322"/>
      <c r="CJ38" s="322"/>
      <c r="CK38" s="322"/>
      <c r="CL38" s="322"/>
      <c r="CM38" s="322"/>
      <c r="CN38" s="322"/>
      <c r="CO38" s="322"/>
      <c r="CP38" s="322"/>
      <c r="CQ38" s="322"/>
      <c r="CR38" s="322"/>
      <c r="CS38" s="322"/>
      <c r="CT38" s="322"/>
      <c r="CU38" s="322"/>
      <c r="CV38" s="322"/>
      <c r="CW38" s="322"/>
      <c r="CX38" s="322"/>
      <c r="CY38" s="322"/>
      <c r="CZ38" s="322"/>
      <c r="DA38" s="322"/>
      <c r="DB38" s="322"/>
      <c r="DC38" s="323"/>
      <c r="DD38" s="35"/>
      <c r="DE38" s="35"/>
      <c r="DF38" s="91"/>
      <c r="DJ38" s="118" t="str">
        <f>IF(OR(COUNTIFS(J38,"*特許庁*")&gt;=1,COUNTIFS(J38,"*経済産業*")&gt;=1,COUNTIFS(J38,"*工業所有*")&gt;=1), ASC(D38)&amp;ASC(F38)&amp;"."&amp;ASC(H38)&amp;"_"&amp;J38,"")</f>
        <v/>
      </c>
      <c r="DK38" s="90"/>
      <c r="DL38" s="90"/>
      <c r="DM38" s="83"/>
      <c r="DN38" s="83"/>
      <c r="DO38" s="83"/>
      <c r="DP38" s="83"/>
      <c r="DQ38" s="83"/>
      <c r="DS38" s="19" t="s">
        <v>77</v>
      </c>
    </row>
    <row r="39" spans="4:129" ht="12" customHeight="1" x14ac:dyDescent="0.15">
      <c r="D39" s="116"/>
      <c r="E39" s="117"/>
      <c r="F39" s="117"/>
      <c r="G39" s="117"/>
      <c r="H39" s="117"/>
      <c r="I39" s="117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2"/>
      <c r="BF39" s="321"/>
      <c r="BG39" s="322"/>
      <c r="BH39" s="322"/>
      <c r="BI39" s="322"/>
      <c r="BJ39" s="322"/>
      <c r="BK39" s="322"/>
      <c r="BL39" s="322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322"/>
      <c r="BZ39" s="322"/>
      <c r="CA39" s="322"/>
      <c r="CB39" s="322"/>
      <c r="CC39" s="322"/>
      <c r="CD39" s="322"/>
      <c r="CE39" s="322"/>
      <c r="CF39" s="322"/>
      <c r="CG39" s="322"/>
      <c r="CH39" s="322"/>
      <c r="CI39" s="322"/>
      <c r="CJ39" s="322"/>
      <c r="CK39" s="322"/>
      <c r="CL39" s="322"/>
      <c r="CM39" s="322"/>
      <c r="CN39" s="322"/>
      <c r="CO39" s="322"/>
      <c r="CP39" s="322"/>
      <c r="CQ39" s="322"/>
      <c r="CR39" s="322"/>
      <c r="CS39" s="322"/>
      <c r="CT39" s="322"/>
      <c r="CU39" s="322"/>
      <c r="CV39" s="322"/>
      <c r="CW39" s="322"/>
      <c r="CX39" s="322"/>
      <c r="CY39" s="322"/>
      <c r="CZ39" s="322"/>
      <c r="DA39" s="322"/>
      <c r="DB39" s="322"/>
      <c r="DC39" s="323"/>
      <c r="DD39" s="35"/>
      <c r="DE39" s="35"/>
      <c r="DF39" s="91"/>
      <c r="DJ39" s="118"/>
      <c r="DK39" s="90"/>
      <c r="DL39" s="90"/>
      <c r="DM39" s="83"/>
      <c r="DN39" s="83"/>
      <c r="DO39" s="83"/>
      <c r="DP39" s="83"/>
      <c r="DQ39" s="83"/>
      <c r="DS39" s="19" t="s">
        <v>78</v>
      </c>
      <c r="DT39" s="83"/>
      <c r="DU39" s="83"/>
      <c r="DV39" s="83"/>
      <c r="DW39" s="83"/>
      <c r="DX39" s="83"/>
      <c r="DY39" s="83"/>
    </row>
    <row r="40" spans="4:129" ht="12" customHeight="1" x14ac:dyDescent="0.15">
      <c r="D40" s="116"/>
      <c r="E40" s="117"/>
      <c r="F40" s="117"/>
      <c r="G40" s="117"/>
      <c r="H40" s="117"/>
      <c r="I40" s="117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F40" s="321"/>
      <c r="BG40" s="322"/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  <c r="BZ40" s="322"/>
      <c r="CA40" s="322"/>
      <c r="CB40" s="322"/>
      <c r="CC40" s="322"/>
      <c r="CD40" s="322"/>
      <c r="CE40" s="322"/>
      <c r="CF40" s="322"/>
      <c r="CG40" s="322"/>
      <c r="CH40" s="322"/>
      <c r="CI40" s="322"/>
      <c r="CJ40" s="322"/>
      <c r="CK40" s="322"/>
      <c r="CL40" s="322"/>
      <c r="CM40" s="322"/>
      <c r="CN40" s="322"/>
      <c r="CO40" s="322"/>
      <c r="CP40" s="322"/>
      <c r="CQ40" s="322"/>
      <c r="CR40" s="322"/>
      <c r="CS40" s="322"/>
      <c r="CT40" s="322"/>
      <c r="CU40" s="322"/>
      <c r="CV40" s="322"/>
      <c r="CW40" s="322"/>
      <c r="CX40" s="322"/>
      <c r="CY40" s="322"/>
      <c r="CZ40" s="322"/>
      <c r="DA40" s="322"/>
      <c r="DB40" s="322"/>
      <c r="DC40" s="323"/>
      <c r="DD40" s="35"/>
      <c r="DE40" s="35"/>
      <c r="DF40" s="91"/>
      <c r="DJ40" s="118" t="str">
        <f>IF(OR(COUNTIFS(J40,"*特許庁*")&gt;=1,COUNTIFS(J40,"*経済産業*")&gt;=1,COUNTIFS(J40,"*工業所有*")&gt;=1), ASC(D40)&amp;ASC(F40)&amp;"."&amp;ASC(H40)&amp;"_"&amp;J40,"")</f>
        <v/>
      </c>
      <c r="DK40" s="90"/>
      <c r="DL40" s="90"/>
      <c r="DM40" s="83"/>
      <c r="DN40" s="83"/>
      <c r="DO40" s="83"/>
      <c r="DP40" s="83"/>
      <c r="DQ40" s="83"/>
      <c r="DS40" s="19" t="s">
        <v>79</v>
      </c>
      <c r="DT40" s="83"/>
      <c r="DU40" s="83"/>
      <c r="DV40" s="83"/>
      <c r="DW40" s="83"/>
      <c r="DX40" s="83"/>
      <c r="DY40" s="83"/>
    </row>
    <row r="41" spans="4:129" ht="12" customHeight="1" x14ac:dyDescent="0.15">
      <c r="D41" s="116"/>
      <c r="E41" s="117"/>
      <c r="F41" s="117"/>
      <c r="G41" s="117"/>
      <c r="H41" s="117"/>
      <c r="I41" s="117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2"/>
      <c r="BF41" s="321"/>
      <c r="BG41" s="322"/>
      <c r="BH41" s="322"/>
      <c r="BI41" s="322"/>
      <c r="BJ41" s="322"/>
      <c r="BK41" s="322"/>
      <c r="BL41" s="322"/>
      <c r="BM41" s="322"/>
      <c r="BN41" s="322"/>
      <c r="BO41" s="322"/>
      <c r="BP41" s="322"/>
      <c r="BQ41" s="322"/>
      <c r="BR41" s="322"/>
      <c r="BS41" s="322"/>
      <c r="BT41" s="322"/>
      <c r="BU41" s="322"/>
      <c r="BV41" s="322"/>
      <c r="BW41" s="322"/>
      <c r="BX41" s="322"/>
      <c r="BY41" s="322"/>
      <c r="BZ41" s="322"/>
      <c r="CA41" s="322"/>
      <c r="CB41" s="322"/>
      <c r="CC41" s="322"/>
      <c r="CD41" s="322"/>
      <c r="CE41" s="322"/>
      <c r="CF41" s="322"/>
      <c r="CG41" s="322"/>
      <c r="CH41" s="322"/>
      <c r="CI41" s="322"/>
      <c r="CJ41" s="322"/>
      <c r="CK41" s="322"/>
      <c r="CL41" s="322"/>
      <c r="CM41" s="322"/>
      <c r="CN41" s="322"/>
      <c r="CO41" s="322"/>
      <c r="CP41" s="322"/>
      <c r="CQ41" s="322"/>
      <c r="CR41" s="322"/>
      <c r="CS41" s="322"/>
      <c r="CT41" s="322"/>
      <c r="CU41" s="322"/>
      <c r="CV41" s="322"/>
      <c r="CW41" s="322"/>
      <c r="CX41" s="322"/>
      <c r="CY41" s="322"/>
      <c r="CZ41" s="322"/>
      <c r="DA41" s="322"/>
      <c r="DB41" s="322"/>
      <c r="DC41" s="323"/>
      <c r="DD41" s="35"/>
      <c r="DE41" s="35"/>
      <c r="DF41" s="91"/>
      <c r="DJ41" s="118"/>
      <c r="DK41" s="90"/>
      <c r="DL41" s="90"/>
      <c r="DM41" s="83"/>
      <c r="DN41" s="83"/>
      <c r="DO41" s="83"/>
      <c r="DP41" s="83"/>
      <c r="DQ41" s="83"/>
      <c r="DS41" s="19" t="s">
        <v>80</v>
      </c>
      <c r="DT41" s="83"/>
      <c r="DU41" s="83"/>
      <c r="DV41" s="83"/>
      <c r="DW41" s="83"/>
      <c r="DX41" s="83"/>
      <c r="DY41" s="83"/>
    </row>
    <row r="42" spans="4:129" ht="12" customHeight="1" x14ac:dyDescent="0.15">
      <c r="D42" s="116"/>
      <c r="E42" s="117"/>
      <c r="F42" s="117"/>
      <c r="G42" s="117"/>
      <c r="H42" s="117"/>
      <c r="I42" s="117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2"/>
      <c r="BF42" s="321"/>
      <c r="BG42" s="322"/>
      <c r="BH42" s="322"/>
      <c r="BI42" s="322"/>
      <c r="BJ42" s="322"/>
      <c r="BK42" s="322"/>
      <c r="BL42" s="322"/>
      <c r="BM42" s="322"/>
      <c r="BN42" s="322"/>
      <c r="BO42" s="322"/>
      <c r="BP42" s="322"/>
      <c r="BQ42" s="322"/>
      <c r="BR42" s="322"/>
      <c r="BS42" s="322"/>
      <c r="BT42" s="322"/>
      <c r="BU42" s="322"/>
      <c r="BV42" s="322"/>
      <c r="BW42" s="322"/>
      <c r="BX42" s="322"/>
      <c r="BY42" s="322"/>
      <c r="BZ42" s="322"/>
      <c r="CA42" s="322"/>
      <c r="CB42" s="322"/>
      <c r="CC42" s="322"/>
      <c r="CD42" s="322"/>
      <c r="CE42" s="322"/>
      <c r="CF42" s="322"/>
      <c r="CG42" s="322"/>
      <c r="CH42" s="322"/>
      <c r="CI42" s="322"/>
      <c r="CJ42" s="322"/>
      <c r="CK42" s="322"/>
      <c r="CL42" s="322"/>
      <c r="CM42" s="322"/>
      <c r="CN42" s="322"/>
      <c r="CO42" s="322"/>
      <c r="CP42" s="322"/>
      <c r="CQ42" s="322"/>
      <c r="CR42" s="322"/>
      <c r="CS42" s="322"/>
      <c r="CT42" s="322"/>
      <c r="CU42" s="322"/>
      <c r="CV42" s="322"/>
      <c r="CW42" s="322"/>
      <c r="CX42" s="322"/>
      <c r="CY42" s="322"/>
      <c r="CZ42" s="322"/>
      <c r="DA42" s="322"/>
      <c r="DB42" s="322"/>
      <c r="DC42" s="323"/>
      <c r="DD42" s="35"/>
      <c r="DE42" s="35"/>
      <c r="DF42" s="91"/>
      <c r="DJ42" s="118" t="str">
        <f>IF(OR(COUNTIFS(J42,"*特許庁*")&gt;=1,COUNTIFS(J42,"*経済産業*")&gt;=1,COUNTIFS(J42,"*工業所有*")&gt;=1), ASC(D42)&amp;ASC(F42)&amp;"."&amp;ASC(H42)&amp;"_"&amp;J42,"")</f>
        <v/>
      </c>
      <c r="DK42" s="90"/>
      <c r="DL42" s="90"/>
      <c r="DM42" s="83"/>
      <c r="DN42" s="83"/>
      <c r="DO42" s="83"/>
      <c r="DP42" s="83"/>
      <c r="DQ42" s="83"/>
      <c r="DS42" s="19" t="s">
        <v>81</v>
      </c>
      <c r="DT42" s="83"/>
      <c r="DU42" s="83"/>
      <c r="DV42" s="83"/>
      <c r="DW42" s="83"/>
      <c r="DX42" s="83"/>
      <c r="DY42" s="83"/>
    </row>
    <row r="43" spans="4:129" ht="12" customHeight="1" x14ac:dyDescent="0.15">
      <c r="D43" s="116"/>
      <c r="E43" s="117"/>
      <c r="F43" s="117"/>
      <c r="G43" s="117"/>
      <c r="H43" s="117"/>
      <c r="I43" s="117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F43" s="321"/>
      <c r="BG43" s="322"/>
      <c r="BH43" s="322"/>
      <c r="BI43" s="322"/>
      <c r="BJ43" s="322"/>
      <c r="BK43" s="322"/>
      <c r="BL43" s="322"/>
      <c r="BM43" s="322"/>
      <c r="BN43" s="322"/>
      <c r="BO43" s="322"/>
      <c r="BP43" s="322"/>
      <c r="BQ43" s="322"/>
      <c r="BR43" s="322"/>
      <c r="BS43" s="322"/>
      <c r="BT43" s="322"/>
      <c r="BU43" s="322"/>
      <c r="BV43" s="322"/>
      <c r="BW43" s="322"/>
      <c r="BX43" s="322"/>
      <c r="BY43" s="322"/>
      <c r="BZ43" s="322"/>
      <c r="CA43" s="322"/>
      <c r="CB43" s="322"/>
      <c r="CC43" s="322"/>
      <c r="CD43" s="322"/>
      <c r="CE43" s="322"/>
      <c r="CF43" s="322"/>
      <c r="CG43" s="322"/>
      <c r="CH43" s="322"/>
      <c r="CI43" s="322"/>
      <c r="CJ43" s="322"/>
      <c r="CK43" s="322"/>
      <c r="CL43" s="322"/>
      <c r="CM43" s="322"/>
      <c r="CN43" s="322"/>
      <c r="CO43" s="322"/>
      <c r="CP43" s="322"/>
      <c r="CQ43" s="322"/>
      <c r="CR43" s="322"/>
      <c r="CS43" s="322"/>
      <c r="CT43" s="322"/>
      <c r="CU43" s="322"/>
      <c r="CV43" s="322"/>
      <c r="CW43" s="322"/>
      <c r="CX43" s="322"/>
      <c r="CY43" s="322"/>
      <c r="CZ43" s="322"/>
      <c r="DA43" s="322"/>
      <c r="DB43" s="322"/>
      <c r="DC43" s="323"/>
      <c r="DD43" s="35"/>
      <c r="DE43" s="35"/>
      <c r="DF43" s="91"/>
      <c r="DJ43" s="118"/>
      <c r="DK43" s="90"/>
      <c r="DL43" s="90"/>
      <c r="DM43" s="83"/>
      <c r="DN43" s="83"/>
      <c r="DO43" s="83"/>
      <c r="DP43" s="83"/>
      <c r="DQ43" s="83"/>
      <c r="DS43" s="19" t="s">
        <v>82</v>
      </c>
      <c r="DT43" s="83"/>
      <c r="DU43" s="83"/>
      <c r="DV43" s="83"/>
      <c r="DW43" s="83"/>
      <c r="DX43" s="83"/>
      <c r="DY43" s="83"/>
    </row>
    <row r="44" spans="4:129" ht="12" customHeight="1" x14ac:dyDescent="0.15">
      <c r="D44" s="116"/>
      <c r="E44" s="117"/>
      <c r="F44" s="117"/>
      <c r="G44" s="117"/>
      <c r="H44" s="117"/>
      <c r="I44" s="117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2"/>
      <c r="BF44" s="324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  <c r="CA44" s="325"/>
      <c r="CB44" s="325"/>
      <c r="CC44" s="325"/>
      <c r="CD44" s="325"/>
      <c r="CE44" s="325"/>
      <c r="CF44" s="325"/>
      <c r="CG44" s="325"/>
      <c r="CH44" s="325"/>
      <c r="CI44" s="325"/>
      <c r="CJ44" s="325"/>
      <c r="CK44" s="325"/>
      <c r="CL44" s="325"/>
      <c r="CM44" s="325"/>
      <c r="CN44" s="325"/>
      <c r="CO44" s="325"/>
      <c r="CP44" s="325"/>
      <c r="CQ44" s="325"/>
      <c r="CR44" s="325"/>
      <c r="CS44" s="325"/>
      <c r="CT44" s="325"/>
      <c r="CU44" s="325"/>
      <c r="CV44" s="325"/>
      <c r="CW44" s="325"/>
      <c r="CX44" s="325"/>
      <c r="CY44" s="325"/>
      <c r="CZ44" s="325"/>
      <c r="DA44" s="325"/>
      <c r="DB44" s="325"/>
      <c r="DC44" s="326"/>
      <c r="DD44" s="35"/>
      <c r="DE44" s="35"/>
      <c r="DF44" s="91"/>
      <c r="DJ44" s="118" t="str">
        <f>IF(OR(COUNTIFS(J44,"*特許庁*")&gt;=1,COUNTIFS(J44,"*経済産業*")&gt;=1,COUNTIFS(J44,"*工業所有*")&gt;=1), ASC(D44)&amp;ASC(F44)&amp;"."&amp;ASC(H44)&amp;"_"&amp;J44,"")</f>
        <v/>
      </c>
      <c r="DK44" s="90"/>
      <c r="DL44" s="90"/>
      <c r="DM44" s="83"/>
      <c r="DN44" s="83"/>
      <c r="DO44" s="83"/>
      <c r="DP44" s="83"/>
      <c r="DQ44" s="83"/>
      <c r="DS44" s="19" t="s">
        <v>83</v>
      </c>
      <c r="DT44" s="83"/>
      <c r="DU44" s="83"/>
      <c r="DV44" s="83"/>
      <c r="DW44" s="83"/>
      <c r="DX44" s="83"/>
      <c r="DY44" s="83"/>
    </row>
    <row r="45" spans="4:129" ht="12" customHeight="1" x14ac:dyDescent="0.15">
      <c r="D45" s="116"/>
      <c r="E45" s="117"/>
      <c r="F45" s="117"/>
      <c r="G45" s="117"/>
      <c r="H45" s="117"/>
      <c r="I45" s="117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2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91"/>
      <c r="DJ45" s="118"/>
      <c r="DK45" s="90"/>
      <c r="DL45" s="90"/>
      <c r="DM45" s="83"/>
      <c r="DN45" s="83"/>
      <c r="DO45" s="83"/>
      <c r="DP45" s="83"/>
      <c r="DQ45" s="83"/>
      <c r="DS45" s="19" t="s">
        <v>84</v>
      </c>
      <c r="DT45" s="83"/>
      <c r="DU45" s="83"/>
      <c r="DV45" s="83"/>
      <c r="DW45" s="83"/>
      <c r="DX45" s="83"/>
      <c r="DY45" s="83"/>
    </row>
    <row r="46" spans="4:129" ht="12" customHeight="1" x14ac:dyDescent="0.15">
      <c r="D46" s="116"/>
      <c r="E46" s="117"/>
      <c r="F46" s="117"/>
      <c r="G46" s="117"/>
      <c r="H46" s="117"/>
      <c r="I46" s="117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F46" s="38" t="s">
        <v>11</v>
      </c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127"/>
      <c r="CF46" s="127"/>
      <c r="CG46" s="127"/>
      <c r="CH46" s="127"/>
      <c r="CI46" s="127"/>
      <c r="CJ46" s="127"/>
      <c r="CK46" s="127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2"/>
      <c r="DD46" s="35"/>
      <c r="DE46" s="35"/>
      <c r="DF46" s="91"/>
      <c r="DJ46" s="118" t="str">
        <f>IF(OR(COUNTIFS(J46,"*特許庁*")&gt;=1,COUNTIFS(J46,"*経済産業*")&gt;=1,COUNTIFS(J46,"*工業所有*")&gt;=1), ASC(D46)&amp;ASC(F46)&amp;"."&amp;ASC(H46)&amp;"_"&amp;J46,"")</f>
        <v/>
      </c>
      <c r="DK46" s="90"/>
      <c r="DL46" s="90"/>
      <c r="DM46" s="83"/>
      <c r="DN46" s="83"/>
      <c r="DO46" s="83"/>
      <c r="DP46" s="83"/>
      <c r="DQ46" s="83"/>
      <c r="DS46" s="19" t="s">
        <v>85</v>
      </c>
      <c r="DT46" s="83"/>
      <c r="DU46" s="83"/>
      <c r="DV46" s="83"/>
      <c r="DW46" s="83"/>
      <c r="DX46" s="83"/>
      <c r="DY46" s="83"/>
    </row>
    <row r="47" spans="4:129" ht="12" customHeight="1" x14ac:dyDescent="0.15">
      <c r="D47" s="116"/>
      <c r="E47" s="117"/>
      <c r="F47" s="117"/>
      <c r="G47" s="117"/>
      <c r="H47" s="117"/>
      <c r="I47" s="117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2"/>
      <c r="BF47" s="331"/>
      <c r="BG47" s="332"/>
      <c r="BH47" s="332"/>
      <c r="BI47" s="332"/>
      <c r="BJ47" s="332"/>
      <c r="BK47" s="332"/>
      <c r="BL47" s="332"/>
      <c r="BM47" s="332"/>
      <c r="BN47" s="332"/>
      <c r="BO47" s="332"/>
      <c r="BP47" s="332"/>
      <c r="BQ47" s="332"/>
      <c r="BR47" s="332"/>
      <c r="BS47" s="332"/>
      <c r="BT47" s="332"/>
      <c r="BU47" s="332"/>
      <c r="BV47" s="332"/>
      <c r="BW47" s="332"/>
      <c r="BX47" s="332"/>
      <c r="BY47" s="332"/>
      <c r="BZ47" s="332"/>
      <c r="CA47" s="332"/>
      <c r="CB47" s="332"/>
      <c r="CC47" s="332"/>
      <c r="CD47" s="332"/>
      <c r="CE47" s="332"/>
      <c r="CF47" s="332"/>
      <c r="CG47" s="332"/>
      <c r="CH47" s="332"/>
      <c r="CI47" s="332"/>
      <c r="CJ47" s="332"/>
      <c r="CK47" s="332"/>
      <c r="CL47" s="332"/>
      <c r="CM47" s="332"/>
      <c r="CN47" s="332"/>
      <c r="CO47" s="332"/>
      <c r="CP47" s="332"/>
      <c r="CQ47" s="332"/>
      <c r="CR47" s="332"/>
      <c r="CS47" s="332"/>
      <c r="CT47" s="332"/>
      <c r="CU47" s="332"/>
      <c r="CV47" s="332"/>
      <c r="CW47" s="332"/>
      <c r="CX47" s="332"/>
      <c r="CY47" s="332"/>
      <c r="CZ47" s="332"/>
      <c r="DA47" s="332"/>
      <c r="DB47" s="332"/>
      <c r="DC47" s="333"/>
      <c r="DD47" s="35"/>
      <c r="DE47" s="35"/>
      <c r="DF47" s="91"/>
      <c r="DJ47" s="118"/>
      <c r="DK47" s="90"/>
      <c r="DL47" s="90"/>
      <c r="DM47" s="83"/>
      <c r="DN47" s="83"/>
      <c r="DO47" s="83"/>
      <c r="DP47" s="83"/>
      <c r="DQ47" s="83">
        <v>27</v>
      </c>
      <c r="DR47" s="19" t="s">
        <v>126</v>
      </c>
      <c r="DS47" s="19" t="s">
        <v>86</v>
      </c>
      <c r="DT47" s="83"/>
      <c r="DU47" s="83"/>
      <c r="DV47" s="83"/>
      <c r="DW47" s="83"/>
      <c r="DX47" s="83"/>
      <c r="DY47" s="83"/>
    </row>
    <row r="48" spans="4:129" ht="12" customHeight="1" x14ac:dyDescent="0.15">
      <c r="D48" s="116"/>
      <c r="E48" s="117"/>
      <c r="F48" s="117"/>
      <c r="G48" s="117"/>
      <c r="H48" s="117"/>
      <c r="I48" s="117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2"/>
      <c r="BF48" s="331"/>
      <c r="BG48" s="332"/>
      <c r="BH48" s="332"/>
      <c r="BI48" s="332"/>
      <c r="BJ48" s="332"/>
      <c r="BK48" s="332"/>
      <c r="BL48" s="332"/>
      <c r="BM48" s="332"/>
      <c r="BN48" s="332"/>
      <c r="BO48" s="332"/>
      <c r="BP48" s="332"/>
      <c r="BQ48" s="332"/>
      <c r="BR48" s="332"/>
      <c r="BS48" s="332"/>
      <c r="BT48" s="332"/>
      <c r="BU48" s="332"/>
      <c r="BV48" s="332"/>
      <c r="BW48" s="332"/>
      <c r="BX48" s="332"/>
      <c r="BY48" s="332"/>
      <c r="BZ48" s="332"/>
      <c r="CA48" s="332"/>
      <c r="CB48" s="332"/>
      <c r="CC48" s="332"/>
      <c r="CD48" s="332"/>
      <c r="CE48" s="332"/>
      <c r="CF48" s="332"/>
      <c r="CG48" s="332"/>
      <c r="CH48" s="332"/>
      <c r="CI48" s="332"/>
      <c r="CJ48" s="332"/>
      <c r="CK48" s="332"/>
      <c r="CL48" s="332"/>
      <c r="CM48" s="332"/>
      <c r="CN48" s="332"/>
      <c r="CO48" s="332"/>
      <c r="CP48" s="332"/>
      <c r="CQ48" s="332"/>
      <c r="CR48" s="332"/>
      <c r="CS48" s="332"/>
      <c r="CT48" s="332"/>
      <c r="CU48" s="332"/>
      <c r="CV48" s="332"/>
      <c r="CW48" s="332"/>
      <c r="CX48" s="332"/>
      <c r="CY48" s="332"/>
      <c r="CZ48" s="332"/>
      <c r="DA48" s="332"/>
      <c r="DB48" s="332"/>
      <c r="DC48" s="333"/>
      <c r="DD48" s="35"/>
      <c r="DE48" s="35"/>
      <c r="DF48" s="91"/>
      <c r="DJ48" s="118" t="str">
        <f>IF(OR(COUNTIFS(J48,"*特許庁*")&gt;=1,COUNTIFS(J48,"*経済産業*")&gt;=1,COUNTIFS(J48,"*工業所有*")&gt;=1), ASC(D48)&amp;ASC(F48)&amp;"."&amp;ASC(H48)&amp;"_"&amp;J48,"")</f>
        <v/>
      </c>
      <c r="DK48" s="90"/>
      <c r="DL48" s="90"/>
      <c r="DM48" s="83"/>
      <c r="DN48" s="83"/>
      <c r="DO48" s="83"/>
      <c r="DP48" s="83"/>
      <c r="DQ48" s="83">
        <v>29</v>
      </c>
      <c r="DR48" s="19" t="s">
        <v>151</v>
      </c>
      <c r="DS48" s="19" t="s">
        <v>49</v>
      </c>
      <c r="DT48" s="83"/>
      <c r="DU48" s="83"/>
      <c r="DV48" s="83"/>
      <c r="DW48" s="83"/>
      <c r="DX48" s="83"/>
      <c r="DY48" s="83"/>
    </row>
    <row r="49" spans="1:193" ht="12" customHeight="1" x14ac:dyDescent="0.15">
      <c r="D49" s="116"/>
      <c r="E49" s="117"/>
      <c r="F49" s="117"/>
      <c r="G49" s="117"/>
      <c r="H49" s="117"/>
      <c r="I49" s="117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F49" s="334"/>
      <c r="BG49" s="335"/>
      <c r="BH49" s="335"/>
      <c r="BI49" s="335"/>
      <c r="BJ49" s="335"/>
      <c r="BK49" s="335"/>
      <c r="BL49" s="335"/>
      <c r="BM49" s="335"/>
      <c r="BN49" s="335"/>
      <c r="BO49" s="335"/>
      <c r="BP49" s="335"/>
      <c r="BQ49" s="335"/>
      <c r="BR49" s="335"/>
      <c r="BS49" s="335"/>
      <c r="BT49" s="335"/>
      <c r="BU49" s="335"/>
      <c r="BV49" s="335"/>
      <c r="BW49" s="335"/>
      <c r="BX49" s="335"/>
      <c r="BY49" s="335"/>
      <c r="BZ49" s="335"/>
      <c r="CA49" s="335"/>
      <c r="CB49" s="335"/>
      <c r="CC49" s="335"/>
      <c r="CD49" s="335"/>
      <c r="CE49" s="335"/>
      <c r="CF49" s="335"/>
      <c r="CG49" s="335"/>
      <c r="CH49" s="335"/>
      <c r="CI49" s="335"/>
      <c r="CJ49" s="335"/>
      <c r="CK49" s="335"/>
      <c r="CL49" s="335"/>
      <c r="CM49" s="335"/>
      <c r="CN49" s="335"/>
      <c r="CO49" s="335"/>
      <c r="CP49" s="335"/>
      <c r="CQ49" s="335"/>
      <c r="CR49" s="335"/>
      <c r="CS49" s="335"/>
      <c r="CT49" s="335"/>
      <c r="CU49" s="335"/>
      <c r="CV49" s="335"/>
      <c r="CW49" s="335"/>
      <c r="CX49" s="335"/>
      <c r="CY49" s="335"/>
      <c r="CZ49" s="335"/>
      <c r="DA49" s="335"/>
      <c r="DB49" s="335"/>
      <c r="DC49" s="336"/>
      <c r="DD49" s="35"/>
      <c r="DE49" s="35"/>
      <c r="DF49" s="91"/>
      <c r="DJ49" s="118"/>
      <c r="DK49" s="90"/>
      <c r="DL49" s="90"/>
      <c r="DM49" s="83"/>
      <c r="DN49" s="83"/>
      <c r="DO49" s="83"/>
      <c r="DP49" s="83"/>
      <c r="DQ49" s="83">
        <v>30</v>
      </c>
      <c r="DR49" s="85" t="s">
        <v>87</v>
      </c>
      <c r="DS49" s="19" t="s">
        <v>87</v>
      </c>
    </row>
    <row r="50" spans="1:193" ht="12" customHeight="1" x14ac:dyDescent="0.15">
      <c r="D50" s="116"/>
      <c r="E50" s="117"/>
      <c r="F50" s="117"/>
      <c r="G50" s="117"/>
      <c r="H50" s="117"/>
      <c r="I50" s="117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2"/>
      <c r="BF50" s="38" t="s">
        <v>28</v>
      </c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2"/>
      <c r="DD50" s="35"/>
      <c r="DE50" s="35"/>
      <c r="DF50" s="91"/>
      <c r="DJ50" s="118" t="str">
        <f>IF(OR(COUNTIFS(J50,"*特許庁*")&gt;=1,COUNTIFS(J50,"*経済産業*")&gt;=1,COUNTIFS(J50,"*工業所有*")&gt;=1), ASC(D50)&amp;ASC(F50)&amp;"."&amp;ASC(H50)&amp;"_"&amp;J50,"")</f>
        <v/>
      </c>
      <c r="DK50" s="90"/>
      <c r="DL50" s="90"/>
      <c r="DM50" s="83"/>
      <c r="DN50" s="83"/>
      <c r="DO50" s="83"/>
      <c r="DP50" s="83"/>
      <c r="DQ50" s="83">
        <v>31</v>
      </c>
      <c r="DR50" s="19" t="s">
        <v>88</v>
      </c>
      <c r="DS50" s="19" t="s">
        <v>88</v>
      </c>
    </row>
    <row r="51" spans="1:193" ht="12" customHeight="1" x14ac:dyDescent="0.15">
      <c r="D51" s="116"/>
      <c r="E51" s="117"/>
      <c r="F51" s="117"/>
      <c r="G51" s="117"/>
      <c r="H51" s="117"/>
      <c r="I51" s="117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2"/>
      <c r="BF51" s="337"/>
      <c r="BG51" s="338"/>
      <c r="BH51" s="338"/>
      <c r="BI51" s="338"/>
      <c r="BJ51" s="338"/>
      <c r="BK51" s="338"/>
      <c r="BL51" s="338"/>
      <c r="BM51" s="338"/>
      <c r="BN51" s="338"/>
      <c r="BO51" s="338"/>
      <c r="BP51" s="338"/>
      <c r="BQ51" s="338"/>
      <c r="BR51" s="338"/>
      <c r="BS51" s="338"/>
      <c r="BT51" s="338"/>
      <c r="BU51" s="338"/>
      <c r="BV51" s="338"/>
      <c r="BW51" s="338"/>
      <c r="BX51" s="338"/>
      <c r="BY51" s="338"/>
      <c r="BZ51" s="338"/>
      <c r="CA51" s="338"/>
      <c r="CB51" s="338"/>
      <c r="CC51" s="338"/>
      <c r="CD51" s="338"/>
      <c r="CE51" s="338"/>
      <c r="CF51" s="338"/>
      <c r="CG51" s="338"/>
      <c r="CH51" s="338"/>
      <c r="CI51" s="338"/>
      <c r="CJ51" s="338"/>
      <c r="CK51" s="338"/>
      <c r="CL51" s="338"/>
      <c r="CM51" s="338"/>
      <c r="CN51" s="338"/>
      <c r="CO51" s="338"/>
      <c r="CP51" s="338"/>
      <c r="CQ51" s="338"/>
      <c r="CR51" s="338"/>
      <c r="CS51" s="338"/>
      <c r="CT51" s="338"/>
      <c r="CU51" s="338"/>
      <c r="CV51" s="338"/>
      <c r="CW51" s="338"/>
      <c r="CX51" s="338"/>
      <c r="CY51" s="338"/>
      <c r="CZ51" s="338"/>
      <c r="DA51" s="338"/>
      <c r="DB51" s="338"/>
      <c r="DC51" s="339"/>
      <c r="DD51" s="35"/>
      <c r="DE51" s="35"/>
      <c r="DF51" s="91"/>
      <c r="DJ51" s="118"/>
      <c r="DK51" s="90"/>
      <c r="DL51" s="90"/>
      <c r="DM51" s="83"/>
      <c r="DN51" s="83"/>
      <c r="DO51" s="83"/>
      <c r="DP51" s="83"/>
      <c r="DQ51" s="83">
        <v>32</v>
      </c>
      <c r="DR51" s="19" t="s">
        <v>127</v>
      </c>
      <c r="DS51" s="19" t="s">
        <v>89</v>
      </c>
    </row>
    <row r="52" spans="1:193" ht="12" customHeight="1" x14ac:dyDescent="0.15">
      <c r="D52" s="116"/>
      <c r="E52" s="117"/>
      <c r="F52" s="117"/>
      <c r="G52" s="117"/>
      <c r="H52" s="117"/>
      <c r="I52" s="117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2"/>
      <c r="BE52" s="6"/>
      <c r="BF52" s="337"/>
      <c r="BG52" s="338"/>
      <c r="BH52" s="338"/>
      <c r="BI52" s="338"/>
      <c r="BJ52" s="338"/>
      <c r="BK52" s="338"/>
      <c r="BL52" s="338"/>
      <c r="BM52" s="338"/>
      <c r="BN52" s="338"/>
      <c r="BO52" s="338"/>
      <c r="BP52" s="338"/>
      <c r="BQ52" s="338"/>
      <c r="BR52" s="338"/>
      <c r="BS52" s="338"/>
      <c r="BT52" s="338"/>
      <c r="BU52" s="338"/>
      <c r="BV52" s="338"/>
      <c r="BW52" s="338"/>
      <c r="BX52" s="338"/>
      <c r="BY52" s="338"/>
      <c r="BZ52" s="338"/>
      <c r="CA52" s="338"/>
      <c r="CB52" s="338"/>
      <c r="CC52" s="338"/>
      <c r="CD52" s="338"/>
      <c r="CE52" s="338"/>
      <c r="CF52" s="338"/>
      <c r="CG52" s="338"/>
      <c r="CH52" s="338"/>
      <c r="CI52" s="338"/>
      <c r="CJ52" s="338"/>
      <c r="CK52" s="338"/>
      <c r="CL52" s="338"/>
      <c r="CM52" s="338"/>
      <c r="CN52" s="338"/>
      <c r="CO52" s="338"/>
      <c r="CP52" s="338"/>
      <c r="CQ52" s="338"/>
      <c r="CR52" s="338"/>
      <c r="CS52" s="338"/>
      <c r="CT52" s="338"/>
      <c r="CU52" s="338"/>
      <c r="CV52" s="338"/>
      <c r="CW52" s="338"/>
      <c r="CX52" s="338"/>
      <c r="CY52" s="338"/>
      <c r="CZ52" s="338"/>
      <c r="DA52" s="338"/>
      <c r="DB52" s="338"/>
      <c r="DC52" s="339"/>
      <c r="DD52" s="35"/>
      <c r="DE52" s="35"/>
      <c r="DF52" s="91"/>
      <c r="DJ52" s="118" t="str">
        <f>IF(OR(COUNTIFS(J52,"*特許庁*")&gt;=1,COUNTIFS(J52,"*経済産業*")&gt;=1,COUNTIFS(J52,"*工業所有*")&gt;=1), ASC(D52)&amp;ASC(F52)&amp;"."&amp;ASC(H52)&amp;"_"&amp;J52,"")</f>
        <v/>
      </c>
      <c r="DK52" s="90"/>
      <c r="DL52" s="90"/>
      <c r="DM52" s="83"/>
      <c r="DN52" s="83"/>
      <c r="DO52" s="83"/>
      <c r="DP52" s="83"/>
      <c r="DQ52" s="83">
        <v>33</v>
      </c>
      <c r="DR52" s="19" t="s">
        <v>90</v>
      </c>
      <c r="DS52" s="19" t="s">
        <v>90</v>
      </c>
    </row>
    <row r="53" spans="1:193" ht="12" customHeight="1" x14ac:dyDescent="0.15">
      <c r="D53" s="116"/>
      <c r="E53" s="117"/>
      <c r="F53" s="117"/>
      <c r="G53" s="117"/>
      <c r="H53" s="117"/>
      <c r="I53" s="117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2"/>
      <c r="BE53" s="6"/>
      <c r="BF53" s="337"/>
      <c r="BG53" s="338"/>
      <c r="BH53" s="338"/>
      <c r="BI53" s="338"/>
      <c r="BJ53" s="338"/>
      <c r="BK53" s="338"/>
      <c r="BL53" s="338"/>
      <c r="BM53" s="338"/>
      <c r="BN53" s="338"/>
      <c r="BO53" s="338"/>
      <c r="BP53" s="338"/>
      <c r="BQ53" s="338"/>
      <c r="BR53" s="338"/>
      <c r="BS53" s="338"/>
      <c r="BT53" s="338"/>
      <c r="BU53" s="338"/>
      <c r="BV53" s="338"/>
      <c r="BW53" s="338"/>
      <c r="BX53" s="338"/>
      <c r="BY53" s="338"/>
      <c r="BZ53" s="338"/>
      <c r="CA53" s="338"/>
      <c r="CB53" s="338"/>
      <c r="CC53" s="338"/>
      <c r="CD53" s="338"/>
      <c r="CE53" s="338"/>
      <c r="CF53" s="338"/>
      <c r="CG53" s="338"/>
      <c r="CH53" s="338"/>
      <c r="CI53" s="338"/>
      <c r="CJ53" s="338"/>
      <c r="CK53" s="338"/>
      <c r="CL53" s="338"/>
      <c r="CM53" s="338"/>
      <c r="CN53" s="338"/>
      <c r="CO53" s="338"/>
      <c r="CP53" s="338"/>
      <c r="CQ53" s="338"/>
      <c r="CR53" s="338"/>
      <c r="CS53" s="338"/>
      <c r="CT53" s="338"/>
      <c r="CU53" s="338"/>
      <c r="CV53" s="338"/>
      <c r="CW53" s="338"/>
      <c r="CX53" s="338"/>
      <c r="CY53" s="338"/>
      <c r="CZ53" s="338"/>
      <c r="DA53" s="338"/>
      <c r="DB53" s="338"/>
      <c r="DC53" s="339"/>
      <c r="DD53" s="35"/>
      <c r="DE53" s="35"/>
      <c r="DF53" s="91"/>
      <c r="DJ53" s="118"/>
      <c r="DK53" s="90"/>
      <c r="DL53" s="90"/>
      <c r="DM53" s="83"/>
      <c r="DN53" s="83"/>
      <c r="DO53" s="83"/>
      <c r="DP53" s="83"/>
      <c r="DQ53" s="83">
        <v>34</v>
      </c>
      <c r="DR53" s="19" t="s">
        <v>128</v>
      </c>
      <c r="DS53" s="19" t="s">
        <v>91</v>
      </c>
    </row>
    <row r="54" spans="1:193" ht="12" customHeight="1" x14ac:dyDescent="0.15">
      <c r="D54" s="116"/>
      <c r="E54" s="117"/>
      <c r="F54" s="117"/>
      <c r="G54" s="117"/>
      <c r="H54" s="117"/>
      <c r="I54" s="117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2"/>
      <c r="BE54" s="6"/>
      <c r="BF54" s="337"/>
      <c r="BG54" s="338"/>
      <c r="BH54" s="338"/>
      <c r="BI54" s="338"/>
      <c r="BJ54" s="338"/>
      <c r="BK54" s="338"/>
      <c r="BL54" s="338"/>
      <c r="BM54" s="338"/>
      <c r="BN54" s="338"/>
      <c r="BO54" s="338"/>
      <c r="BP54" s="338"/>
      <c r="BQ54" s="338"/>
      <c r="BR54" s="338"/>
      <c r="BS54" s="338"/>
      <c r="BT54" s="338"/>
      <c r="BU54" s="338"/>
      <c r="BV54" s="338"/>
      <c r="BW54" s="338"/>
      <c r="BX54" s="338"/>
      <c r="BY54" s="338"/>
      <c r="BZ54" s="338"/>
      <c r="CA54" s="338"/>
      <c r="CB54" s="338"/>
      <c r="CC54" s="338"/>
      <c r="CD54" s="338"/>
      <c r="CE54" s="338"/>
      <c r="CF54" s="338"/>
      <c r="CG54" s="338"/>
      <c r="CH54" s="338"/>
      <c r="CI54" s="338"/>
      <c r="CJ54" s="338"/>
      <c r="CK54" s="338"/>
      <c r="CL54" s="338"/>
      <c r="CM54" s="338"/>
      <c r="CN54" s="338"/>
      <c r="CO54" s="338"/>
      <c r="CP54" s="338"/>
      <c r="CQ54" s="338"/>
      <c r="CR54" s="338"/>
      <c r="CS54" s="338"/>
      <c r="CT54" s="338"/>
      <c r="CU54" s="338"/>
      <c r="CV54" s="338"/>
      <c r="CW54" s="338"/>
      <c r="CX54" s="338"/>
      <c r="CY54" s="338"/>
      <c r="CZ54" s="338"/>
      <c r="DA54" s="338"/>
      <c r="DB54" s="338"/>
      <c r="DC54" s="339"/>
      <c r="DD54" s="35"/>
      <c r="DE54" s="35"/>
      <c r="DF54" s="91"/>
      <c r="DJ54" s="118" t="str">
        <f>IF(OR(COUNTIFS(J54,"*特許庁*")&gt;=1,COUNTIFS(J54,"*経済産業*")&gt;=1,COUNTIFS(J54,"*工業所有*")&gt;=1), ASC(D54)&amp;ASC(F54)&amp;"."&amp;ASC(H54)&amp;"_"&amp;J54,"")</f>
        <v/>
      </c>
      <c r="DK54" s="90"/>
      <c r="DL54" s="90"/>
      <c r="DM54" s="83"/>
      <c r="DN54" s="83"/>
      <c r="DO54" s="83"/>
      <c r="DP54" s="83"/>
      <c r="DQ54" s="83">
        <v>36</v>
      </c>
      <c r="DR54" s="86" t="s">
        <v>129</v>
      </c>
      <c r="DS54" s="86" t="s">
        <v>92</v>
      </c>
    </row>
    <row r="55" spans="1:193" ht="12" customHeight="1" x14ac:dyDescent="0.15">
      <c r="D55" s="116"/>
      <c r="E55" s="117"/>
      <c r="F55" s="117"/>
      <c r="G55" s="117"/>
      <c r="H55" s="117"/>
      <c r="I55" s="117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2"/>
      <c r="BE55" s="6"/>
      <c r="BF55" s="337"/>
      <c r="BG55" s="338"/>
      <c r="BH55" s="338"/>
      <c r="BI55" s="338"/>
      <c r="BJ55" s="338"/>
      <c r="BK55" s="338"/>
      <c r="BL55" s="338"/>
      <c r="BM55" s="338"/>
      <c r="BN55" s="338"/>
      <c r="BO55" s="338"/>
      <c r="BP55" s="338"/>
      <c r="BQ55" s="338"/>
      <c r="BR55" s="338"/>
      <c r="BS55" s="338"/>
      <c r="BT55" s="338"/>
      <c r="BU55" s="338"/>
      <c r="BV55" s="338"/>
      <c r="BW55" s="338"/>
      <c r="BX55" s="338"/>
      <c r="BY55" s="338"/>
      <c r="BZ55" s="338"/>
      <c r="CA55" s="338"/>
      <c r="CB55" s="338"/>
      <c r="CC55" s="338"/>
      <c r="CD55" s="338"/>
      <c r="CE55" s="338"/>
      <c r="CF55" s="338"/>
      <c r="CG55" s="338"/>
      <c r="CH55" s="338"/>
      <c r="CI55" s="338"/>
      <c r="CJ55" s="338"/>
      <c r="CK55" s="338"/>
      <c r="CL55" s="338"/>
      <c r="CM55" s="338"/>
      <c r="CN55" s="338"/>
      <c r="CO55" s="338"/>
      <c r="CP55" s="338"/>
      <c r="CQ55" s="338"/>
      <c r="CR55" s="338"/>
      <c r="CS55" s="338"/>
      <c r="CT55" s="338"/>
      <c r="CU55" s="338"/>
      <c r="CV55" s="338"/>
      <c r="CW55" s="338"/>
      <c r="CX55" s="338"/>
      <c r="CY55" s="338"/>
      <c r="CZ55" s="338"/>
      <c r="DA55" s="338"/>
      <c r="DB55" s="338"/>
      <c r="DC55" s="339"/>
      <c r="DD55" s="35"/>
      <c r="DE55" s="35"/>
      <c r="DF55" s="91"/>
      <c r="DJ55" s="118"/>
      <c r="DK55" s="90"/>
      <c r="DL55" s="90"/>
      <c r="DM55" s="83"/>
      <c r="DN55" s="83"/>
      <c r="DO55" s="83"/>
      <c r="DP55" s="83"/>
      <c r="DQ55" s="83">
        <v>38</v>
      </c>
      <c r="DR55" s="86" t="s">
        <v>93</v>
      </c>
      <c r="DS55" s="86" t="s">
        <v>93</v>
      </c>
    </row>
    <row r="56" spans="1:193" ht="12" customHeight="1" x14ac:dyDescent="0.15">
      <c r="D56" s="116"/>
      <c r="E56" s="117"/>
      <c r="F56" s="117"/>
      <c r="G56" s="117"/>
      <c r="H56" s="117"/>
      <c r="I56" s="117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2"/>
      <c r="BE56" s="6"/>
      <c r="BF56" s="337"/>
      <c r="BG56" s="338"/>
      <c r="BH56" s="338"/>
      <c r="BI56" s="338"/>
      <c r="BJ56" s="338"/>
      <c r="BK56" s="338"/>
      <c r="BL56" s="338"/>
      <c r="BM56" s="338"/>
      <c r="BN56" s="338"/>
      <c r="BO56" s="338"/>
      <c r="BP56" s="338"/>
      <c r="BQ56" s="338"/>
      <c r="BR56" s="338"/>
      <c r="BS56" s="338"/>
      <c r="BT56" s="338"/>
      <c r="BU56" s="338"/>
      <c r="BV56" s="338"/>
      <c r="BW56" s="338"/>
      <c r="BX56" s="338"/>
      <c r="BY56" s="338"/>
      <c r="BZ56" s="338"/>
      <c r="CA56" s="338"/>
      <c r="CB56" s="338"/>
      <c r="CC56" s="338"/>
      <c r="CD56" s="338"/>
      <c r="CE56" s="338"/>
      <c r="CF56" s="338"/>
      <c r="CG56" s="338"/>
      <c r="CH56" s="338"/>
      <c r="CI56" s="338"/>
      <c r="CJ56" s="338"/>
      <c r="CK56" s="338"/>
      <c r="CL56" s="338"/>
      <c r="CM56" s="338"/>
      <c r="CN56" s="338"/>
      <c r="CO56" s="338"/>
      <c r="CP56" s="338"/>
      <c r="CQ56" s="338"/>
      <c r="CR56" s="338"/>
      <c r="CS56" s="338"/>
      <c r="CT56" s="338"/>
      <c r="CU56" s="338"/>
      <c r="CV56" s="338"/>
      <c r="CW56" s="338"/>
      <c r="CX56" s="338"/>
      <c r="CY56" s="338"/>
      <c r="CZ56" s="338"/>
      <c r="DA56" s="338"/>
      <c r="DB56" s="338"/>
      <c r="DC56" s="339"/>
      <c r="DD56" s="35"/>
      <c r="DE56" s="35"/>
      <c r="DF56" s="91"/>
      <c r="DJ56" s="118" t="str">
        <f>IF(OR(COUNTIFS(J56,"*特許庁*")&gt;=1,COUNTIFS(J56,"*経済産業*")&gt;=1,COUNTIFS(J56,"*工業所有*")&gt;=1), ASC(D56)&amp;ASC(F56)&amp;"."&amp;ASC(H56)&amp;"_"&amp;J56,"")</f>
        <v/>
      </c>
      <c r="DK56" s="90"/>
      <c r="DL56" s="90"/>
      <c r="DM56" s="83"/>
      <c r="DN56" s="83"/>
      <c r="DO56" s="83"/>
      <c r="DP56" s="83"/>
      <c r="DQ56" s="83">
        <v>39</v>
      </c>
      <c r="DR56" s="19" t="s">
        <v>94</v>
      </c>
      <c r="DS56" s="19" t="s">
        <v>94</v>
      </c>
    </row>
    <row r="57" spans="1:193" ht="12" customHeight="1" x14ac:dyDescent="0.15">
      <c r="A57" s="5"/>
      <c r="B57" s="5"/>
      <c r="C57" s="5"/>
      <c r="D57" s="116"/>
      <c r="E57" s="117"/>
      <c r="F57" s="117"/>
      <c r="G57" s="117"/>
      <c r="H57" s="117"/>
      <c r="I57" s="117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2"/>
      <c r="BE57" s="6"/>
      <c r="BF57" s="337"/>
      <c r="BG57" s="338"/>
      <c r="BH57" s="338"/>
      <c r="BI57" s="338"/>
      <c r="BJ57" s="338"/>
      <c r="BK57" s="338"/>
      <c r="BL57" s="338"/>
      <c r="BM57" s="338"/>
      <c r="BN57" s="338"/>
      <c r="BO57" s="338"/>
      <c r="BP57" s="338"/>
      <c r="BQ57" s="338"/>
      <c r="BR57" s="338"/>
      <c r="BS57" s="338"/>
      <c r="BT57" s="338"/>
      <c r="BU57" s="338"/>
      <c r="BV57" s="338"/>
      <c r="BW57" s="338"/>
      <c r="BX57" s="338"/>
      <c r="BY57" s="338"/>
      <c r="BZ57" s="338"/>
      <c r="CA57" s="338"/>
      <c r="CB57" s="338"/>
      <c r="CC57" s="338"/>
      <c r="CD57" s="338"/>
      <c r="CE57" s="338"/>
      <c r="CF57" s="338"/>
      <c r="CG57" s="338"/>
      <c r="CH57" s="338"/>
      <c r="CI57" s="338"/>
      <c r="CJ57" s="338"/>
      <c r="CK57" s="338"/>
      <c r="CL57" s="338"/>
      <c r="CM57" s="338"/>
      <c r="CN57" s="338"/>
      <c r="CO57" s="338"/>
      <c r="CP57" s="338"/>
      <c r="CQ57" s="338"/>
      <c r="CR57" s="338"/>
      <c r="CS57" s="338"/>
      <c r="CT57" s="338"/>
      <c r="CU57" s="338"/>
      <c r="CV57" s="338"/>
      <c r="CW57" s="338"/>
      <c r="CX57" s="338"/>
      <c r="CY57" s="338"/>
      <c r="CZ57" s="338"/>
      <c r="DA57" s="338"/>
      <c r="DB57" s="338"/>
      <c r="DC57" s="339"/>
      <c r="DD57" s="35"/>
      <c r="DE57" s="35"/>
      <c r="DF57" s="91"/>
      <c r="DJ57" s="118"/>
      <c r="DK57" s="90"/>
      <c r="DM57" s="86"/>
      <c r="DN57" s="86"/>
      <c r="DO57" s="86"/>
      <c r="DP57" s="86"/>
      <c r="DQ57" s="83">
        <v>41</v>
      </c>
      <c r="DR57" s="19" t="s">
        <v>95</v>
      </c>
      <c r="DS57" s="19" t="s">
        <v>95</v>
      </c>
    </row>
    <row r="58" spans="1:193" ht="12" customHeight="1" x14ac:dyDescent="0.15">
      <c r="A58" s="5"/>
      <c r="B58" s="5"/>
      <c r="C58" s="5"/>
      <c r="D58" s="116"/>
      <c r="E58" s="117"/>
      <c r="F58" s="117"/>
      <c r="G58" s="117"/>
      <c r="H58" s="117"/>
      <c r="I58" s="117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2"/>
      <c r="BE58" s="6"/>
      <c r="BF58" s="337"/>
      <c r="BG58" s="338"/>
      <c r="BH58" s="338"/>
      <c r="BI58" s="338"/>
      <c r="BJ58" s="338"/>
      <c r="BK58" s="338"/>
      <c r="BL58" s="338"/>
      <c r="BM58" s="338"/>
      <c r="BN58" s="338"/>
      <c r="BO58" s="338"/>
      <c r="BP58" s="338"/>
      <c r="BQ58" s="338"/>
      <c r="BR58" s="338"/>
      <c r="BS58" s="338"/>
      <c r="BT58" s="338"/>
      <c r="BU58" s="338"/>
      <c r="BV58" s="338"/>
      <c r="BW58" s="338"/>
      <c r="BX58" s="338"/>
      <c r="BY58" s="338"/>
      <c r="BZ58" s="338"/>
      <c r="CA58" s="338"/>
      <c r="CB58" s="338"/>
      <c r="CC58" s="338"/>
      <c r="CD58" s="338"/>
      <c r="CE58" s="338"/>
      <c r="CF58" s="338"/>
      <c r="CG58" s="338"/>
      <c r="CH58" s="338"/>
      <c r="CI58" s="338"/>
      <c r="CJ58" s="338"/>
      <c r="CK58" s="338"/>
      <c r="CL58" s="338"/>
      <c r="CM58" s="338"/>
      <c r="CN58" s="338"/>
      <c r="CO58" s="338"/>
      <c r="CP58" s="338"/>
      <c r="CQ58" s="338"/>
      <c r="CR58" s="338"/>
      <c r="CS58" s="338"/>
      <c r="CT58" s="338"/>
      <c r="CU58" s="338"/>
      <c r="CV58" s="338"/>
      <c r="CW58" s="338"/>
      <c r="CX58" s="338"/>
      <c r="CY58" s="338"/>
      <c r="CZ58" s="338"/>
      <c r="DA58" s="338"/>
      <c r="DB58" s="338"/>
      <c r="DC58" s="339"/>
      <c r="DD58" s="35"/>
      <c r="DE58" s="35"/>
      <c r="DF58" s="91"/>
      <c r="DJ58" s="118" t="str">
        <f>IF(OR(COUNTIFS(J58,"*特許庁*")&gt;=1,COUNTIFS(J58,"*経済産業*")&gt;=1,COUNTIFS(J58,"*工業所有*")&gt;=1), ASC(D58)&amp;ASC(F58)&amp;"."&amp;ASC(H58)&amp;"_"&amp;J58,"")</f>
        <v/>
      </c>
      <c r="DK58" s="90" t="str">
        <f>IF(DJ58="*特許庁*",MAX(DK$30:DK58)+1,"")</f>
        <v/>
      </c>
      <c r="DM58" s="86"/>
      <c r="DN58" s="86"/>
      <c r="DO58" s="86"/>
      <c r="DP58" s="86"/>
      <c r="DQ58" s="83">
        <v>42</v>
      </c>
      <c r="DR58" s="19" t="s">
        <v>96</v>
      </c>
      <c r="DS58" s="19" t="s">
        <v>96</v>
      </c>
    </row>
    <row r="59" spans="1:193" s="5" customFormat="1" ht="12" customHeight="1" x14ac:dyDescent="0.15">
      <c r="A59" s="1"/>
      <c r="B59" s="1"/>
      <c r="C59" s="1"/>
      <c r="D59" s="116"/>
      <c r="E59" s="117"/>
      <c r="F59" s="117"/>
      <c r="G59" s="117"/>
      <c r="H59" s="117"/>
      <c r="I59" s="117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2"/>
      <c r="BB59" s="2"/>
      <c r="BC59" s="2"/>
      <c r="BD59" s="2"/>
      <c r="BE59" s="6"/>
      <c r="BF59" s="337"/>
      <c r="BG59" s="338"/>
      <c r="BH59" s="338"/>
      <c r="BI59" s="338"/>
      <c r="BJ59" s="338"/>
      <c r="BK59" s="338"/>
      <c r="BL59" s="338"/>
      <c r="BM59" s="338"/>
      <c r="BN59" s="338"/>
      <c r="BO59" s="338"/>
      <c r="BP59" s="338"/>
      <c r="BQ59" s="338"/>
      <c r="BR59" s="338"/>
      <c r="BS59" s="338"/>
      <c r="BT59" s="338"/>
      <c r="BU59" s="338"/>
      <c r="BV59" s="338"/>
      <c r="BW59" s="338"/>
      <c r="BX59" s="338"/>
      <c r="BY59" s="338"/>
      <c r="BZ59" s="338"/>
      <c r="CA59" s="338"/>
      <c r="CB59" s="338"/>
      <c r="CC59" s="338"/>
      <c r="CD59" s="338"/>
      <c r="CE59" s="338"/>
      <c r="CF59" s="338"/>
      <c r="CG59" s="338"/>
      <c r="CH59" s="338"/>
      <c r="CI59" s="338"/>
      <c r="CJ59" s="338"/>
      <c r="CK59" s="338"/>
      <c r="CL59" s="338"/>
      <c r="CM59" s="338"/>
      <c r="CN59" s="338"/>
      <c r="CO59" s="338"/>
      <c r="CP59" s="338"/>
      <c r="CQ59" s="338"/>
      <c r="CR59" s="338"/>
      <c r="CS59" s="338"/>
      <c r="CT59" s="338"/>
      <c r="CU59" s="338"/>
      <c r="CV59" s="338"/>
      <c r="CW59" s="338"/>
      <c r="CX59" s="338"/>
      <c r="CY59" s="338"/>
      <c r="CZ59" s="338"/>
      <c r="DA59" s="338"/>
      <c r="DB59" s="338"/>
      <c r="DC59" s="339"/>
      <c r="DD59" s="43"/>
      <c r="DE59" s="43"/>
      <c r="DF59" s="95"/>
      <c r="DG59" s="87"/>
      <c r="DH59" s="19"/>
      <c r="DI59" s="19"/>
      <c r="DJ59" s="118"/>
      <c r="DK59" s="90" t="str">
        <f>IF(DJ59="*特許庁*",MAX(DK$30:DK59)+1,"")</f>
        <v/>
      </c>
      <c r="DL59" s="90"/>
      <c r="DM59" s="83"/>
      <c r="DN59" s="83"/>
      <c r="DO59" s="83"/>
      <c r="DP59" s="83"/>
      <c r="DQ59" s="83">
        <v>43</v>
      </c>
      <c r="DR59" s="19" t="s">
        <v>97</v>
      </c>
      <c r="DS59" s="19" t="s">
        <v>97</v>
      </c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</row>
    <row r="60" spans="1:193" s="5" customFormat="1" ht="12" customHeight="1" x14ac:dyDescent="0.15">
      <c r="A60" s="1"/>
      <c r="B60" s="1"/>
      <c r="C60" s="1"/>
      <c r="D60" s="116"/>
      <c r="E60" s="117"/>
      <c r="F60" s="117"/>
      <c r="G60" s="117"/>
      <c r="H60" s="117"/>
      <c r="I60" s="117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2"/>
      <c r="BB60" s="2"/>
      <c r="BC60" s="2"/>
      <c r="BD60" s="2"/>
      <c r="BE60" s="6"/>
      <c r="BF60" s="337"/>
      <c r="BG60" s="338"/>
      <c r="BH60" s="338"/>
      <c r="BI60" s="338"/>
      <c r="BJ60" s="338"/>
      <c r="BK60" s="338"/>
      <c r="BL60" s="338"/>
      <c r="BM60" s="338"/>
      <c r="BN60" s="338"/>
      <c r="BO60" s="338"/>
      <c r="BP60" s="338"/>
      <c r="BQ60" s="338"/>
      <c r="BR60" s="338"/>
      <c r="BS60" s="338"/>
      <c r="BT60" s="338"/>
      <c r="BU60" s="338"/>
      <c r="BV60" s="338"/>
      <c r="BW60" s="338"/>
      <c r="BX60" s="338"/>
      <c r="BY60" s="338"/>
      <c r="BZ60" s="338"/>
      <c r="CA60" s="338"/>
      <c r="CB60" s="338"/>
      <c r="CC60" s="338"/>
      <c r="CD60" s="338"/>
      <c r="CE60" s="338"/>
      <c r="CF60" s="338"/>
      <c r="CG60" s="338"/>
      <c r="CH60" s="338"/>
      <c r="CI60" s="338"/>
      <c r="CJ60" s="338"/>
      <c r="CK60" s="338"/>
      <c r="CL60" s="338"/>
      <c r="CM60" s="338"/>
      <c r="CN60" s="338"/>
      <c r="CO60" s="338"/>
      <c r="CP60" s="338"/>
      <c r="CQ60" s="338"/>
      <c r="CR60" s="338"/>
      <c r="CS60" s="338"/>
      <c r="CT60" s="338"/>
      <c r="CU60" s="338"/>
      <c r="CV60" s="338"/>
      <c r="CW60" s="338"/>
      <c r="CX60" s="338"/>
      <c r="CY60" s="338"/>
      <c r="CZ60" s="338"/>
      <c r="DA60" s="338"/>
      <c r="DB60" s="338"/>
      <c r="DC60" s="339"/>
      <c r="DD60" s="43"/>
      <c r="DE60" s="43"/>
      <c r="DF60" s="95"/>
      <c r="DG60" s="87"/>
      <c r="DH60" s="19"/>
      <c r="DI60" s="19"/>
      <c r="DJ60" s="118" t="str">
        <f>IF(OR(COUNTIFS(J60,"*特許庁*")&gt;=1,COUNTIFS(J60,"*経済産業*")&gt;=1,COUNTIFS(J60,"*工業所有*")&gt;=1), ASC(D60)&amp;ASC(F60)&amp;"."&amp;ASC(H60)&amp;"_"&amp;J60,"")</f>
        <v/>
      </c>
      <c r="DK60" s="90" t="str">
        <f>IF(DJ60="*特許庁*",MAX(DK$30:DK60)+1,"")</f>
        <v/>
      </c>
      <c r="DL60" s="90"/>
      <c r="DM60" s="83"/>
      <c r="DN60" s="83"/>
      <c r="DO60" s="83"/>
      <c r="DP60" s="83"/>
      <c r="DQ60" s="83">
        <v>44</v>
      </c>
      <c r="DR60" s="19" t="s">
        <v>98</v>
      </c>
      <c r="DS60" s="19" t="s">
        <v>98</v>
      </c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</row>
    <row r="61" spans="1:193" ht="12" customHeight="1" x14ac:dyDescent="0.15">
      <c r="D61" s="116"/>
      <c r="E61" s="117"/>
      <c r="F61" s="117"/>
      <c r="G61" s="117"/>
      <c r="H61" s="117"/>
      <c r="I61" s="117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2"/>
      <c r="BE61" s="6"/>
      <c r="BF61" s="337"/>
      <c r="BG61" s="338"/>
      <c r="BH61" s="338"/>
      <c r="BI61" s="338"/>
      <c r="BJ61" s="338"/>
      <c r="BK61" s="338"/>
      <c r="BL61" s="338"/>
      <c r="BM61" s="338"/>
      <c r="BN61" s="338"/>
      <c r="BO61" s="338"/>
      <c r="BP61" s="338"/>
      <c r="BQ61" s="338"/>
      <c r="BR61" s="338"/>
      <c r="BS61" s="338"/>
      <c r="BT61" s="338"/>
      <c r="BU61" s="338"/>
      <c r="BV61" s="338"/>
      <c r="BW61" s="338"/>
      <c r="BX61" s="338"/>
      <c r="BY61" s="338"/>
      <c r="BZ61" s="338"/>
      <c r="CA61" s="338"/>
      <c r="CB61" s="338"/>
      <c r="CC61" s="338"/>
      <c r="CD61" s="338"/>
      <c r="CE61" s="338"/>
      <c r="CF61" s="338"/>
      <c r="CG61" s="338"/>
      <c r="CH61" s="338"/>
      <c r="CI61" s="338"/>
      <c r="CJ61" s="338"/>
      <c r="CK61" s="338"/>
      <c r="CL61" s="338"/>
      <c r="CM61" s="338"/>
      <c r="CN61" s="338"/>
      <c r="CO61" s="338"/>
      <c r="CP61" s="338"/>
      <c r="CQ61" s="338"/>
      <c r="CR61" s="338"/>
      <c r="CS61" s="338"/>
      <c r="CT61" s="338"/>
      <c r="CU61" s="338"/>
      <c r="CV61" s="338"/>
      <c r="CW61" s="338"/>
      <c r="CX61" s="338"/>
      <c r="CY61" s="338"/>
      <c r="CZ61" s="338"/>
      <c r="DA61" s="338"/>
      <c r="DB61" s="338"/>
      <c r="DC61" s="339"/>
      <c r="DD61" s="35"/>
      <c r="DE61" s="35"/>
      <c r="DF61" s="91"/>
      <c r="DJ61" s="118"/>
      <c r="DK61" s="90" t="str">
        <f>IF(DJ61="*特許庁*",MAX(DK$30:DK61)+1,"")</f>
        <v/>
      </c>
      <c r="DL61" s="90"/>
      <c r="DM61" s="83"/>
      <c r="DN61" s="83"/>
      <c r="DO61" s="83"/>
      <c r="DP61" s="83"/>
      <c r="DQ61" s="83">
        <v>45</v>
      </c>
      <c r="DR61" s="19" t="s">
        <v>99</v>
      </c>
      <c r="DS61" s="19" t="s">
        <v>99</v>
      </c>
    </row>
    <row r="62" spans="1:193" ht="12" customHeight="1" x14ac:dyDescent="0.15">
      <c r="D62" s="116"/>
      <c r="E62" s="117"/>
      <c r="F62" s="117"/>
      <c r="G62" s="117"/>
      <c r="H62" s="117"/>
      <c r="I62" s="117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2"/>
      <c r="BE62" s="6"/>
      <c r="BF62" s="337"/>
      <c r="BG62" s="338"/>
      <c r="BH62" s="338"/>
      <c r="BI62" s="338"/>
      <c r="BJ62" s="338"/>
      <c r="BK62" s="338"/>
      <c r="BL62" s="338"/>
      <c r="BM62" s="338"/>
      <c r="BN62" s="338"/>
      <c r="BO62" s="338"/>
      <c r="BP62" s="338"/>
      <c r="BQ62" s="338"/>
      <c r="BR62" s="338"/>
      <c r="BS62" s="338"/>
      <c r="BT62" s="338"/>
      <c r="BU62" s="338"/>
      <c r="BV62" s="338"/>
      <c r="BW62" s="338"/>
      <c r="BX62" s="338"/>
      <c r="BY62" s="338"/>
      <c r="BZ62" s="338"/>
      <c r="CA62" s="338"/>
      <c r="CB62" s="338"/>
      <c r="CC62" s="338"/>
      <c r="CD62" s="338"/>
      <c r="CE62" s="338"/>
      <c r="CF62" s="338"/>
      <c r="CG62" s="338"/>
      <c r="CH62" s="338"/>
      <c r="CI62" s="338"/>
      <c r="CJ62" s="338"/>
      <c r="CK62" s="338"/>
      <c r="CL62" s="338"/>
      <c r="CM62" s="338"/>
      <c r="CN62" s="338"/>
      <c r="CO62" s="338"/>
      <c r="CP62" s="338"/>
      <c r="CQ62" s="338"/>
      <c r="CR62" s="338"/>
      <c r="CS62" s="338"/>
      <c r="CT62" s="338"/>
      <c r="CU62" s="338"/>
      <c r="CV62" s="338"/>
      <c r="CW62" s="338"/>
      <c r="CX62" s="338"/>
      <c r="CY62" s="338"/>
      <c r="CZ62" s="338"/>
      <c r="DA62" s="338"/>
      <c r="DB62" s="338"/>
      <c r="DC62" s="339"/>
      <c r="DD62" s="35"/>
      <c r="DE62" s="35"/>
      <c r="DF62" s="91"/>
      <c r="DJ62" s="118" t="str">
        <f>IF(OR(COUNTIFS(J62,"*特許庁*")&gt;=1,COUNTIFS(J62,"*経済産業*")&gt;=1,COUNTIFS(J62,"*工業所有*")&gt;=1), ASC(D62)&amp;ASC(F62)&amp;"."&amp;ASC(H62)&amp;"_"&amp;J62,"")</f>
        <v/>
      </c>
      <c r="DK62" s="90" t="str">
        <f>IF(DJ62="*特許庁*",MAX(DK$30:DK62)+1,"")</f>
        <v/>
      </c>
      <c r="DL62" s="90"/>
      <c r="DM62" s="83"/>
      <c r="DN62" s="83"/>
      <c r="DO62" s="83"/>
      <c r="DP62" s="83"/>
      <c r="DQ62" s="83">
        <v>46</v>
      </c>
      <c r="DR62" s="19" t="s">
        <v>137</v>
      </c>
      <c r="DS62" s="19" t="s">
        <v>100</v>
      </c>
    </row>
    <row r="63" spans="1:193" ht="12" customHeight="1" x14ac:dyDescent="0.15">
      <c r="D63" s="116"/>
      <c r="E63" s="117"/>
      <c r="F63" s="117"/>
      <c r="G63" s="117"/>
      <c r="H63" s="117"/>
      <c r="I63" s="117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2"/>
      <c r="BF63" s="340"/>
      <c r="BG63" s="341"/>
      <c r="BH63" s="341"/>
      <c r="BI63" s="341"/>
      <c r="BJ63" s="341"/>
      <c r="BK63" s="341"/>
      <c r="BL63" s="341"/>
      <c r="BM63" s="341"/>
      <c r="BN63" s="341"/>
      <c r="BO63" s="341"/>
      <c r="BP63" s="341"/>
      <c r="BQ63" s="341"/>
      <c r="BR63" s="341"/>
      <c r="BS63" s="341"/>
      <c r="BT63" s="341"/>
      <c r="BU63" s="341"/>
      <c r="BV63" s="341"/>
      <c r="BW63" s="341"/>
      <c r="BX63" s="341"/>
      <c r="BY63" s="341"/>
      <c r="BZ63" s="341"/>
      <c r="CA63" s="341"/>
      <c r="CB63" s="341"/>
      <c r="CC63" s="341"/>
      <c r="CD63" s="341"/>
      <c r="CE63" s="341"/>
      <c r="CF63" s="341"/>
      <c r="CG63" s="341"/>
      <c r="CH63" s="341"/>
      <c r="CI63" s="341"/>
      <c r="CJ63" s="341"/>
      <c r="CK63" s="341"/>
      <c r="CL63" s="341"/>
      <c r="CM63" s="341"/>
      <c r="CN63" s="341"/>
      <c r="CO63" s="341"/>
      <c r="CP63" s="341"/>
      <c r="CQ63" s="341"/>
      <c r="CR63" s="341"/>
      <c r="CS63" s="341"/>
      <c r="CT63" s="341"/>
      <c r="CU63" s="341"/>
      <c r="CV63" s="341"/>
      <c r="CW63" s="341"/>
      <c r="CX63" s="341"/>
      <c r="CY63" s="341"/>
      <c r="CZ63" s="341"/>
      <c r="DA63" s="341"/>
      <c r="DB63" s="341"/>
      <c r="DC63" s="342"/>
      <c r="DD63" s="35"/>
      <c r="DE63" s="35"/>
      <c r="DF63" s="91"/>
      <c r="DJ63" s="118"/>
      <c r="DK63" s="90" t="str">
        <f>IF(DJ63="*特許庁*",MAX(DK$30:DK63)+1,"")</f>
        <v/>
      </c>
      <c r="DL63" s="90"/>
      <c r="DM63" s="83"/>
      <c r="DN63" s="83"/>
      <c r="DO63" s="83"/>
      <c r="DP63" s="83"/>
      <c r="DQ63" s="83"/>
      <c r="DR63" s="19" t="s">
        <v>101</v>
      </c>
      <c r="DS63" s="19" t="s">
        <v>101</v>
      </c>
    </row>
    <row r="64" spans="1:193" ht="12" customHeight="1" x14ac:dyDescent="0.15">
      <c r="D64" s="116"/>
      <c r="E64" s="117"/>
      <c r="F64" s="117"/>
      <c r="G64" s="117"/>
      <c r="H64" s="117"/>
      <c r="I64" s="117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2"/>
      <c r="BF64" s="329" t="s">
        <v>120</v>
      </c>
      <c r="BG64" s="330"/>
      <c r="BH64" s="330"/>
      <c r="BI64" s="330"/>
      <c r="BJ64" s="330"/>
      <c r="BK64" s="330"/>
      <c r="BL64" s="330"/>
      <c r="BM64" s="330"/>
      <c r="BN64" s="330"/>
      <c r="BO64" s="330"/>
      <c r="BP64" s="330"/>
      <c r="BQ64" s="330"/>
      <c r="BR64" s="330"/>
      <c r="BS64" s="330"/>
      <c r="BT64" s="330"/>
      <c r="BU64" s="330"/>
      <c r="BV64" s="330"/>
      <c r="BW64" s="330"/>
      <c r="BX64" s="330"/>
      <c r="BY64" s="330"/>
      <c r="BZ64" s="330"/>
      <c r="CA64" s="330"/>
      <c r="CB64" s="330"/>
      <c r="CC64" s="330"/>
      <c r="CD64" s="330"/>
      <c r="CE64" s="330"/>
      <c r="CF64" s="330"/>
      <c r="CG64" s="330"/>
      <c r="CH64" s="330"/>
      <c r="CI64" s="330"/>
      <c r="CJ64" s="330"/>
      <c r="CK64" s="330"/>
      <c r="CL64" s="330"/>
      <c r="CM64" s="330"/>
      <c r="CN64" s="330"/>
      <c r="CO64" s="44" t="s">
        <v>12</v>
      </c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6"/>
      <c r="DD64" s="35"/>
      <c r="DE64" s="35"/>
      <c r="DF64" s="91"/>
      <c r="DJ64" s="118" t="str">
        <f>IF(OR(COUNTIFS(J64,"*特許庁*")&gt;=1,COUNTIFS(J64,"*経済産業*")&gt;=1,COUNTIFS(J64,"*工業所有*")&gt;=1), ASC(D64)&amp;ASC(F64)&amp;"."&amp;ASC(H64)&amp;"_"&amp;J64,"")</f>
        <v/>
      </c>
      <c r="DK64" s="90" t="str">
        <f>IF(DJ64="*特許庁*",MAX(DK$30:DK64)+1,"")</f>
        <v/>
      </c>
      <c r="DL64" s="90"/>
      <c r="DM64" s="83"/>
      <c r="DN64" s="83"/>
      <c r="DO64" s="83"/>
      <c r="DP64" s="83"/>
      <c r="DQ64" s="83">
        <v>50</v>
      </c>
      <c r="DR64" s="19" t="s">
        <v>102</v>
      </c>
      <c r="DS64" s="19" t="s">
        <v>102</v>
      </c>
    </row>
    <row r="65" spans="4:123" ht="15" customHeight="1" x14ac:dyDescent="0.15">
      <c r="D65" s="116"/>
      <c r="E65" s="117"/>
      <c r="F65" s="117"/>
      <c r="G65" s="117"/>
      <c r="H65" s="117"/>
      <c r="I65" s="117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2"/>
      <c r="BF65" s="128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30"/>
      <c r="CO65" s="239" t="s">
        <v>13</v>
      </c>
      <c r="CP65" s="239"/>
      <c r="CQ65" s="239"/>
      <c r="CR65" s="343"/>
      <c r="CS65" s="343"/>
      <c r="CT65" s="343"/>
      <c r="CU65" s="239" t="s">
        <v>14</v>
      </c>
      <c r="CV65" s="239"/>
      <c r="CW65" s="239"/>
      <c r="CX65" s="239"/>
      <c r="CY65" s="239"/>
      <c r="CZ65" s="239"/>
      <c r="DA65" s="345" t="s">
        <v>15</v>
      </c>
      <c r="DB65" s="345"/>
      <c r="DC65" s="88"/>
      <c r="DD65" s="35"/>
      <c r="DE65" s="35"/>
      <c r="DF65" s="91"/>
      <c r="DJ65" s="118"/>
      <c r="DK65" s="90" t="str">
        <f>IF(DJ65="*特許庁*",MAX(DK$30:DK65)+1,"")</f>
        <v/>
      </c>
      <c r="DL65" s="90"/>
      <c r="DM65" s="83"/>
      <c r="DN65" s="83"/>
      <c r="DO65" s="83"/>
      <c r="DP65" s="83"/>
      <c r="DQ65" s="83">
        <v>51</v>
      </c>
      <c r="DR65" s="19" t="s">
        <v>103</v>
      </c>
      <c r="DS65" s="19" t="s">
        <v>103</v>
      </c>
    </row>
    <row r="66" spans="4:123" ht="12" customHeight="1" x14ac:dyDescent="0.15">
      <c r="D66" s="116"/>
      <c r="E66" s="117"/>
      <c r="F66" s="117"/>
      <c r="G66" s="117"/>
      <c r="H66" s="117"/>
      <c r="I66" s="117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2"/>
      <c r="BF66" s="128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30"/>
      <c r="CO66" s="155"/>
      <c r="CP66" s="155"/>
      <c r="CQ66" s="155"/>
      <c r="CR66" s="344"/>
      <c r="CS66" s="344"/>
      <c r="CT66" s="344"/>
      <c r="CU66" s="155"/>
      <c r="CV66" s="155"/>
      <c r="CW66" s="155"/>
      <c r="CX66" s="155"/>
      <c r="CY66" s="155"/>
      <c r="CZ66" s="155"/>
      <c r="DA66" s="346"/>
      <c r="DB66" s="346"/>
      <c r="DC66" s="89"/>
      <c r="DD66" s="35"/>
      <c r="DE66" s="35"/>
      <c r="DF66" s="91"/>
      <c r="DJ66" s="118" t="str">
        <f>IF(OR(COUNTIFS(J66,"*特許庁*")&gt;=1,COUNTIFS(J66,"*経済産業*")&gt;=1,COUNTIFS(J66,"*工業所有*")&gt;=1), ASC(D66)&amp;ASC(F66)&amp;"."&amp;ASC(H66)&amp;"_"&amp;J66,"")</f>
        <v/>
      </c>
      <c r="DK66" s="90" t="str">
        <f>IF(DJ66="*特許庁*",MAX(DK$30:DK66)+1,"")</f>
        <v/>
      </c>
      <c r="DL66" s="90"/>
      <c r="DM66" s="83"/>
      <c r="DN66" s="83"/>
      <c r="DO66" s="83"/>
      <c r="DP66" s="83"/>
      <c r="DQ66" s="83">
        <v>52</v>
      </c>
      <c r="DR66" s="19" t="s">
        <v>104</v>
      </c>
      <c r="DS66" s="19" t="s">
        <v>104</v>
      </c>
    </row>
    <row r="67" spans="4:123" ht="12" customHeight="1" x14ac:dyDescent="0.15">
      <c r="D67" s="116"/>
      <c r="E67" s="117"/>
      <c r="F67" s="117"/>
      <c r="G67" s="117"/>
      <c r="H67" s="117"/>
      <c r="I67" s="117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2"/>
      <c r="BF67" s="128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30"/>
      <c r="CO67" s="47" t="s">
        <v>24</v>
      </c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9"/>
      <c r="DD67" s="35"/>
      <c r="DE67" s="35"/>
      <c r="DF67" s="91"/>
      <c r="DJ67" s="118"/>
      <c r="DK67" s="90" t="str">
        <f>IF(DJ67="*特許庁*",MAX(DK$30:DK67)+1,"")</f>
        <v/>
      </c>
      <c r="DL67" s="90"/>
      <c r="DM67" s="83"/>
      <c r="DN67" s="83"/>
      <c r="DO67" s="83"/>
      <c r="DP67" s="83"/>
      <c r="DQ67" s="83">
        <v>53</v>
      </c>
      <c r="DR67" s="19" t="s">
        <v>105</v>
      </c>
      <c r="DS67" s="19" t="s">
        <v>105</v>
      </c>
    </row>
    <row r="68" spans="4:123" ht="12" customHeight="1" x14ac:dyDescent="0.15">
      <c r="D68" s="116"/>
      <c r="E68" s="117"/>
      <c r="F68" s="117"/>
      <c r="G68" s="117"/>
      <c r="H68" s="117"/>
      <c r="I68" s="117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2"/>
      <c r="BF68" s="128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30"/>
      <c r="CO68" s="50"/>
      <c r="CP68" s="51"/>
      <c r="CQ68" s="51"/>
      <c r="CR68" s="51"/>
      <c r="CS68" s="51"/>
      <c r="CT68" s="51"/>
      <c r="CU68" s="51"/>
      <c r="CV68" s="51"/>
      <c r="CW68" s="347" t="s">
        <v>121</v>
      </c>
      <c r="CX68" s="347"/>
      <c r="CY68" s="239" t="s">
        <v>31</v>
      </c>
      <c r="CZ68" s="239"/>
      <c r="DA68" s="30"/>
      <c r="DB68" s="52"/>
      <c r="DC68" s="88"/>
      <c r="DD68" s="35"/>
      <c r="DE68" s="35"/>
      <c r="DF68" s="91"/>
      <c r="DJ68" s="118" t="str">
        <f>IF(OR(COUNTIFS(J68,"*特許庁*")&gt;=1,COUNTIFS(J68,"*経済産業*")&gt;=1,COUNTIFS(J68,"*工業所有*")&gt;=1), ASC(D68)&amp;ASC(F68)&amp;"."&amp;ASC(H68)&amp;"_"&amp;J68,"")</f>
        <v/>
      </c>
      <c r="DK68" s="90" t="str">
        <f>IF(DJ68="*特許庁*",MAX(DK$30:DK68)+1,"")</f>
        <v/>
      </c>
      <c r="DL68" s="90"/>
      <c r="DM68" s="83"/>
      <c r="DN68" s="83"/>
      <c r="DO68" s="83"/>
      <c r="DP68" s="83"/>
      <c r="DQ68" s="83">
        <v>54</v>
      </c>
      <c r="DR68" s="19" t="s">
        <v>106</v>
      </c>
      <c r="DS68" s="19" t="s">
        <v>106</v>
      </c>
    </row>
    <row r="69" spans="4:123" ht="12" customHeight="1" x14ac:dyDescent="0.15">
      <c r="D69" s="116"/>
      <c r="E69" s="117"/>
      <c r="F69" s="117"/>
      <c r="G69" s="117"/>
      <c r="H69" s="117"/>
      <c r="I69" s="117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2"/>
      <c r="BF69" s="128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30"/>
      <c r="CO69" s="53"/>
      <c r="CP69" s="54"/>
      <c r="CQ69" s="54"/>
      <c r="CR69" s="54"/>
      <c r="CS69" s="54"/>
      <c r="CT69" s="54"/>
      <c r="CU69" s="54"/>
      <c r="CV69" s="54"/>
      <c r="CW69" s="348"/>
      <c r="CX69" s="348"/>
      <c r="CY69" s="155"/>
      <c r="CZ69" s="155"/>
      <c r="DA69" s="55"/>
      <c r="DB69" s="56"/>
      <c r="DC69" s="89"/>
      <c r="DD69" s="35"/>
      <c r="DE69" s="35"/>
      <c r="DF69" s="91"/>
      <c r="DJ69" s="118"/>
      <c r="DK69" s="90" t="str">
        <f>IF(DJ69="*特許庁*",MAX(DK$30:DK69)+1,"")</f>
        <v/>
      </c>
      <c r="DL69" s="90"/>
      <c r="DM69" s="83"/>
      <c r="DN69" s="83"/>
      <c r="DO69" s="83"/>
      <c r="DP69" s="83"/>
      <c r="DQ69" s="83">
        <v>55</v>
      </c>
      <c r="DR69" s="19" t="s">
        <v>115</v>
      </c>
      <c r="DS69" s="19" t="s">
        <v>115</v>
      </c>
    </row>
    <row r="70" spans="4:123" ht="12" customHeight="1" x14ac:dyDescent="0.15">
      <c r="D70" s="116"/>
      <c r="E70" s="117"/>
      <c r="F70" s="117"/>
      <c r="G70" s="117"/>
      <c r="H70" s="117"/>
      <c r="I70" s="117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2"/>
      <c r="BF70" s="128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30"/>
      <c r="CO70" s="38" t="s">
        <v>16</v>
      </c>
      <c r="CP70" s="41"/>
      <c r="CQ70" s="41"/>
      <c r="CR70" s="41"/>
      <c r="CS70" s="42"/>
      <c r="CT70" s="47" t="s">
        <v>17</v>
      </c>
      <c r="CU70" s="48"/>
      <c r="CV70" s="48"/>
      <c r="CW70" s="48"/>
      <c r="CX70" s="48"/>
      <c r="CY70" s="48"/>
      <c r="CZ70" s="48"/>
      <c r="DA70" s="48"/>
      <c r="DB70" s="48"/>
      <c r="DC70" s="49"/>
      <c r="DD70" s="35"/>
      <c r="DE70" s="35"/>
      <c r="DF70" s="91"/>
      <c r="DJ70" s="118" t="str">
        <f>IF(OR(COUNTIFS(J70,"*特許庁*")&gt;=1,COUNTIFS(J70,"*経済産業*")&gt;=1,COUNTIFS(J70,"*工業所有*")&gt;=1), ASC(D70)&amp;ASC(F70)&amp;"."&amp;ASC(H70)&amp;"_"&amp;J70,"")</f>
        <v/>
      </c>
      <c r="DK70" s="90" t="str">
        <f>IF(DJ70="*特許庁*",MAX(DK$30:DK70)+1,"")</f>
        <v/>
      </c>
      <c r="DL70" s="90"/>
      <c r="DM70" s="83"/>
      <c r="DN70" s="83"/>
      <c r="DO70" s="83"/>
      <c r="DP70" s="83"/>
      <c r="DQ70" s="83"/>
      <c r="DR70" s="19" t="s">
        <v>107</v>
      </c>
      <c r="DS70" s="19" t="s">
        <v>107</v>
      </c>
    </row>
    <row r="71" spans="4:123" ht="12" customHeight="1" x14ac:dyDescent="0.15">
      <c r="D71" s="116"/>
      <c r="E71" s="117"/>
      <c r="F71" s="117"/>
      <c r="G71" s="117"/>
      <c r="H71" s="117"/>
      <c r="I71" s="117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2"/>
      <c r="BF71" s="128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30"/>
      <c r="CO71" s="327" t="s">
        <v>122</v>
      </c>
      <c r="CP71" s="239"/>
      <c r="CQ71" s="239"/>
      <c r="CR71" s="239"/>
      <c r="CS71" s="328"/>
      <c r="CT71" s="57"/>
      <c r="CU71" s="239" t="s">
        <v>122</v>
      </c>
      <c r="CV71" s="239"/>
      <c r="CW71" s="239"/>
      <c r="CX71" s="239"/>
      <c r="CY71" s="239"/>
      <c r="CZ71" s="239"/>
      <c r="DA71" s="239"/>
      <c r="DB71" s="52"/>
      <c r="DC71" s="88"/>
      <c r="DD71" s="35"/>
      <c r="DE71" s="35"/>
      <c r="DF71" s="91"/>
      <c r="DJ71" s="118"/>
      <c r="DK71" s="90" t="str">
        <f>IF(DJ71="*特許庁*",MAX(DK$30:DK71)+1,"")</f>
        <v/>
      </c>
      <c r="DL71" s="90"/>
      <c r="DM71" s="83"/>
      <c r="DN71" s="83"/>
      <c r="DO71" s="83"/>
      <c r="DP71" s="83"/>
      <c r="DQ71" s="83">
        <v>61</v>
      </c>
      <c r="DR71" s="19" t="s">
        <v>152</v>
      </c>
      <c r="DS71" s="19" t="s">
        <v>152</v>
      </c>
    </row>
    <row r="72" spans="4:123" ht="14.25" customHeight="1" x14ac:dyDescent="0.15">
      <c r="D72" s="116"/>
      <c r="E72" s="117"/>
      <c r="F72" s="117"/>
      <c r="G72" s="117"/>
      <c r="H72" s="117"/>
      <c r="I72" s="117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2"/>
      <c r="BF72" s="131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3"/>
      <c r="CO72" s="243"/>
      <c r="CP72" s="155"/>
      <c r="CQ72" s="155"/>
      <c r="CR72" s="155"/>
      <c r="CS72" s="244"/>
      <c r="CT72" s="58"/>
      <c r="CU72" s="155"/>
      <c r="CV72" s="155"/>
      <c r="CW72" s="155"/>
      <c r="CX72" s="155"/>
      <c r="CY72" s="155"/>
      <c r="CZ72" s="155"/>
      <c r="DA72" s="155"/>
      <c r="DB72" s="56"/>
      <c r="DC72" s="89"/>
      <c r="DD72" s="35"/>
      <c r="DE72" s="35"/>
      <c r="DF72" s="91"/>
      <c r="DJ72" s="118" t="str">
        <f>IF(OR(COUNTIFS(J72,"*特許庁*")&gt;=1,COUNTIFS(J72,"*経済産業*")&gt;=1,COUNTIFS(J72,"*工業所有*")&gt;=1), ASC(D72)&amp;ASC(F72)&amp;"."&amp;ASC(H72)&amp;"_"&amp;J72,"")</f>
        <v/>
      </c>
      <c r="DK72" s="90"/>
      <c r="DL72" s="90"/>
      <c r="DM72" s="83"/>
      <c r="DN72" s="83"/>
      <c r="DO72" s="83"/>
      <c r="DP72" s="83"/>
      <c r="DQ72" s="83">
        <v>57</v>
      </c>
      <c r="DR72" s="19" t="s">
        <v>153</v>
      </c>
      <c r="DS72" s="19" t="s">
        <v>153</v>
      </c>
    </row>
    <row r="73" spans="4:123" ht="14.25" customHeight="1" x14ac:dyDescent="0.15">
      <c r="D73" s="119"/>
      <c r="E73" s="120"/>
      <c r="F73" s="120"/>
      <c r="G73" s="120"/>
      <c r="H73" s="120"/>
      <c r="I73" s="120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4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91"/>
      <c r="DJ73" s="118"/>
      <c r="DQ73" s="83">
        <v>59</v>
      </c>
      <c r="DR73" s="19" t="s">
        <v>154</v>
      </c>
      <c r="DS73" s="19" t="s">
        <v>154</v>
      </c>
    </row>
    <row r="74" spans="4:123" ht="15" customHeight="1" x14ac:dyDescent="0.15">
      <c r="D74" s="24" t="s">
        <v>119</v>
      </c>
      <c r="E74" s="25"/>
      <c r="F74" s="25"/>
      <c r="G74" s="26"/>
      <c r="H74" s="22"/>
      <c r="I74" s="23" t="s">
        <v>123</v>
      </c>
      <c r="J74"/>
      <c r="K74"/>
      <c r="L74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DJ74" s="90" t="str">
        <f>IF(OR(COUNTIFS(J74,"*特許庁*")&gt;=1,COUNTIFS(J74,"*経済産業*")&gt;=1,COUNTIFS(J74,"*工業所有*")&gt;=1), ASC(D74)&amp;ASC(F74)&amp;"."&amp;ASC(H74)&amp;"_"&amp;J74,"")</f>
        <v/>
      </c>
      <c r="DQ74" s="83">
        <v>60</v>
      </c>
      <c r="DR74" s="19" t="s">
        <v>155</v>
      </c>
      <c r="DS74" s="19" t="s">
        <v>155</v>
      </c>
    </row>
    <row r="75" spans="4:123" ht="12" customHeight="1" x14ac:dyDescent="0.15">
      <c r="DQ75" s="83">
        <v>63</v>
      </c>
      <c r="DR75" s="19" t="s">
        <v>156</v>
      </c>
      <c r="DS75" s="19" t="s">
        <v>156</v>
      </c>
    </row>
    <row r="76" spans="4:123" ht="12" customHeight="1" x14ac:dyDescent="0.15">
      <c r="DQ76" s="83">
        <v>58</v>
      </c>
      <c r="DR76" s="19" t="s">
        <v>157</v>
      </c>
      <c r="DS76" s="19" t="s">
        <v>157</v>
      </c>
    </row>
    <row r="77" spans="4:123" ht="12" customHeight="1" x14ac:dyDescent="0.15">
      <c r="DQ77" s="83">
        <v>69</v>
      </c>
      <c r="DR77" s="19" t="s">
        <v>158</v>
      </c>
      <c r="DS77" s="19" t="s">
        <v>158</v>
      </c>
    </row>
    <row r="78" spans="4:123" ht="12" customHeight="1" x14ac:dyDescent="0.15">
      <c r="DQ78" s="83">
        <v>62</v>
      </c>
      <c r="DR78" s="19" t="s">
        <v>159</v>
      </c>
      <c r="DS78" s="19" t="s">
        <v>159</v>
      </c>
    </row>
    <row r="79" spans="4:123" ht="12" customHeight="1" x14ac:dyDescent="0.15">
      <c r="DQ79" s="83">
        <v>65</v>
      </c>
      <c r="DR79" s="19" t="s">
        <v>160</v>
      </c>
      <c r="DS79" s="19" t="s">
        <v>160</v>
      </c>
    </row>
    <row r="80" spans="4:123" ht="12" customHeight="1" x14ac:dyDescent="0.15">
      <c r="DQ80" s="83">
        <v>70</v>
      </c>
      <c r="DR80" s="19" t="s">
        <v>161</v>
      </c>
      <c r="DS80" s="19" t="s">
        <v>161</v>
      </c>
    </row>
    <row r="81" spans="121:123" ht="12" customHeight="1" x14ac:dyDescent="0.15">
      <c r="DQ81" s="83">
        <v>67</v>
      </c>
      <c r="DR81" s="19" t="s">
        <v>162</v>
      </c>
      <c r="DS81" s="19" t="s">
        <v>162</v>
      </c>
    </row>
    <row r="82" spans="121:123" ht="12" customHeight="1" x14ac:dyDescent="0.15">
      <c r="DR82" s="80"/>
      <c r="DS82" s="80"/>
    </row>
  </sheetData>
  <mergeCells count="247">
    <mergeCell ref="A1:C3"/>
    <mergeCell ref="BL33:DC34"/>
    <mergeCell ref="BF36:DC44"/>
    <mergeCell ref="CO71:CS72"/>
    <mergeCell ref="BF64:CN64"/>
    <mergeCell ref="BF47:DC49"/>
    <mergeCell ref="BF51:DC63"/>
    <mergeCell ref="CO65:CQ66"/>
    <mergeCell ref="CR65:CT66"/>
    <mergeCell ref="CU65:CW66"/>
    <mergeCell ref="CX65:CZ66"/>
    <mergeCell ref="DA65:DB66"/>
    <mergeCell ref="CW68:CX69"/>
    <mergeCell ref="CY68:CZ69"/>
    <mergeCell ref="CU71:DA72"/>
    <mergeCell ref="H56:I57"/>
    <mergeCell ref="J56:BA57"/>
    <mergeCell ref="H58:I59"/>
    <mergeCell ref="J58:BA59"/>
    <mergeCell ref="H52:I53"/>
    <mergeCell ref="J52:BA53"/>
    <mergeCell ref="H54:I55"/>
    <mergeCell ref="J54:BA55"/>
    <mergeCell ref="D52:E53"/>
    <mergeCell ref="D54:E55"/>
    <mergeCell ref="F54:G55"/>
    <mergeCell ref="D56:E57"/>
    <mergeCell ref="F56:G57"/>
    <mergeCell ref="D58:E59"/>
    <mergeCell ref="F58:G59"/>
    <mergeCell ref="H48:I49"/>
    <mergeCell ref="J48:BA49"/>
    <mergeCell ref="H50:I51"/>
    <mergeCell ref="J50:BA51"/>
    <mergeCell ref="H46:I47"/>
    <mergeCell ref="J46:BA47"/>
    <mergeCell ref="D46:E47"/>
    <mergeCell ref="F46:G47"/>
    <mergeCell ref="D48:E49"/>
    <mergeCell ref="F48:G49"/>
    <mergeCell ref="D50:E51"/>
    <mergeCell ref="F50:G51"/>
    <mergeCell ref="F52:G53"/>
    <mergeCell ref="D8:G12"/>
    <mergeCell ref="AF6:AG6"/>
    <mergeCell ref="AH6:AI6"/>
    <mergeCell ref="AJ6:AK6"/>
    <mergeCell ref="AL6:AM6"/>
    <mergeCell ref="AN6:AQ6"/>
    <mergeCell ref="AS10:BA11"/>
    <mergeCell ref="CC4:CJ5"/>
    <mergeCell ref="BG4:BN5"/>
    <mergeCell ref="BO4:BQ5"/>
    <mergeCell ref="Y7:AQ7"/>
    <mergeCell ref="D7:G7"/>
    <mergeCell ref="AM13:AQ14"/>
    <mergeCell ref="BF7:BP8"/>
    <mergeCell ref="BR7:DA8"/>
    <mergeCell ref="BG9:DB9"/>
    <mergeCell ref="BG10:DB11"/>
    <mergeCell ref="CK4:DB5"/>
    <mergeCell ref="BR4:CB5"/>
    <mergeCell ref="J32:BA33"/>
    <mergeCell ref="AX15:BA16"/>
    <mergeCell ref="BF14:BO15"/>
    <mergeCell ref="BF17:BG18"/>
    <mergeCell ref="BH17:BI18"/>
    <mergeCell ref="BJ17:BK18"/>
    <mergeCell ref="BL17:DC18"/>
    <mergeCell ref="BF19:BG20"/>
    <mergeCell ref="BH19:BI20"/>
    <mergeCell ref="BJ19:BK20"/>
    <mergeCell ref="BL19:DC20"/>
    <mergeCell ref="BF21:BG22"/>
    <mergeCell ref="BH21:BI22"/>
    <mergeCell ref="BJ21:BK22"/>
    <mergeCell ref="BL21:DC22"/>
    <mergeCell ref="BF23:BG24"/>
    <mergeCell ref="BF33:BG34"/>
    <mergeCell ref="J34:BA35"/>
    <mergeCell ref="AM2:AP3"/>
    <mergeCell ref="AS5:BA6"/>
    <mergeCell ref="AA6:AC6"/>
    <mergeCell ref="AD6:AE6"/>
    <mergeCell ref="AS1:AU2"/>
    <mergeCell ref="AV1:BD2"/>
    <mergeCell ref="AP15:AR16"/>
    <mergeCell ref="AS15:AS16"/>
    <mergeCell ref="AT15:AV16"/>
    <mergeCell ref="D2:J3"/>
    <mergeCell ref="L2:AL3"/>
    <mergeCell ref="D4:J5"/>
    <mergeCell ref="AS7:BA9"/>
    <mergeCell ref="AD13:AF14"/>
    <mergeCell ref="AG13:AH14"/>
    <mergeCell ref="D29:E29"/>
    <mergeCell ref="F29:G29"/>
    <mergeCell ref="H15:I15"/>
    <mergeCell ref="T15:AM15"/>
    <mergeCell ref="D13:G14"/>
    <mergeCell ref="H7:X7"/>
    <mergeCell ref="D32:E33"/>
    <mergeCell ref="AI13:AL14"/>
    <mergeCell ref="F32:G33"/>
    <mergeCell ref="D34:E35"/>
    <mergeCell ref="F34:G35"/>
    <mergeCell ref="D36:E37"/>
    <mergeCell ref="D16:G16"/>
    <mergeCell ref="H16:AM16"/>
    <mergeCell ref="D17:G20"/>
    <mergeCell ref="H30:I31"/>
    <mergeCell ref="J30:BA31"/>
    <mergeCell ref="V25:Z26"/>
    <mergeCell ref="D27:L28"/>
    <mergeCell ref="H29:I29"/>
    <mergeCell ref="J29:BA29"/>
    <mergeCell ref="AA25:BA26"/>
    <mergeCell ref="D25:G26"/>
    <mergeCell ref="H25:U26"/>
    <mergeCell ref="H17:BA18"/>
    <mergeCell ref="AE21:BA22"/>
    <mergeCell ref="H34:I35"/>
    <mergeCell ref="H32:I33"/>
    <mergeCell ref="AN15:AO16"/>
    <mergeCell ref="J15:M15"/>
    <mergeCell ref="O15:S15"/>
    <mergeCell ref="AW15:AW16"/>
    <mergeCell ref="D70:E71"/>
    <mergeCell ref="F70:G71"/>
    <mergeCell ref="H60:I61"/>
    <mergeCell ref="J60:BA61"/>
    <mergeCell ref="H8:X12"/>
    <mergeCell ref="Y8:AQ12"/>
    <mergeCell ref="H13:L14"/>
    <mergeCell ref="M13:O14"/>
    <mergeCell ref="H19:L20"/>
    <mergeCell ref="M19:BA20"/>
    <mergeCell ref="R13:T14"/>
    <mergeCell ref="U13:V14"/>
    <mergeCell ref="W13:Y14"/>
    <mergeCell ref="Z13:AA14"/>
    <mergeCell ref="AB13:AC14"/>
    <mergeCell ref="P13:Q14"/>
    <mergeCell ref="D15:G15"/>
    <mergeCell ref="D21:G22"/>
    <mergeCell ref="H21:K22"/>
    <mergeCell ref="L21:L22"/>
    <mergeCell ref="M21:R22"/>
    <mergeCell ref="S21:S22"/>
    <mergeCell ref="T21:Y22"/>
    <mergeCell ref="Z21:AD22"/>
    <mergeCell ref="H62:I63"/>
    <mergeCell ref="J62:BA63"/>
    <mergeCell ref="DJ66:DJ67"/>
    <mergeCell ref="DJ68:DJ69"/>
    <mergeCell ref="H70:I71"/>
    <mergeCell ref="J70:BA71"/>
    <mergeCell ref="DJ64:DJ65"/>
    <mergeCell ref="H66:I67"/>
    <mergeCell ref="J66:BA67"/>
    <mergeCell ref="H68:I69"/>
    <mergeCell ref="J68:BA69"/>
    <mergeCell ref="H64:I65"/>
    <mergeCell ref="J64:BA65"/>
    <mergeCell ref="DJ70:DJ71"/>
    <mergeCell ref="H42:I43"/>
    <mergeCell ref="J42:BA43"/>
    <mergeCell ref="H36:I37"/>
    <mergeCell ref="J36:BA37"/>
    <mergeCell ref="H40:I41"/>
    <mergeCell ref="J40:BA41"/>
    <mergeCell ref="J38:BA39"/>
    <mergeCell ref="F42:G43"/>
    <mergeCell ref="D44:E45"/>
    <mergeCell ref="F44:G45"/>
    <mergeCell ref="F40:G41"/>
    <mergeCell ref="H38:I39"/>
    <mergeCell ref="D42:E43"/>
    <mergeCell ref="H44:I45"/>
    <mergeCell ref="J44:BA45"/>
    <mergeCell ref="CE46:CK46"/>
    <mergeCell ref="BF65:CN72"/>
    <mergeCell ref="DJ30:DJ31"/>
    <mergeCell ref="DJ32:DJ33"/>
    <mergeCell ref="DJ34:DJ35"/>
    <mergeCell ref="DJ36:DJ37"/>
    <mergeCell ref="DJ38:DJ39"/>
    <mergeCell ref="DJ40:DJ41"/>
    <mergeCell ref="DJ42:DJ43"/>
    <mergeCell ref="DJ44:DJ45"/>
    <mergeCell ref="DJ46:DJ47"/>
    <mergeCell ref="DJ48:DJ49"/>
    <mergeCell ref="DJ50:DJ51"/>
    <mergeCell ref="DJ52:DJ53"/>
    <mergeCell ref="DJ54:DJ55"/>
    <mergeCell ref="DJ56:DJ57"/>
    <mergeCell ref="DJ58:DJ59"/>
    <mergeCell ref="DJ60:DJ61"/>
    <mergeCell ref="BF31:BG32"/>
    <mergeCell ref="BH31:BI32"/>
    <mergeCell ref="BJ31:BK32"/>
    <mergeCell ref="BL31:DC32"/>
    <mergeCell ref="BH33:BI34"/>
    <mergeCell ref="BJ33:BK34"/>
    <mergeCell ref="D30:E31"/>
    <mergeCell ref="F30:G31"/>
    <mergeCell ref="DJ62:DJ63"/>
    <mergeCell ref="D72:E73"/>
    <mergeCell ref="F72:G73"/>
    <mergeCell ref="H72:I73"/>
    <mergeCell ref="J72:BA73"/>
    <mergeCell ref="BF2:BP3"/>
    <mergeCell ref="BR2:DA3"/>
    <mergeCell ref="D60:E61"/>
    <mergeCell ref="F60:G61"/>
    <mergeCell ref="D62:E63"/>
    <mergeCell ref="F62:G63"/>
    <mergeCell ref="D64:E65"/>
    <mergeCell ref="F64:G65"/>
    <mergeCell ref="D66:E67"/>
    <mergeCell ref="F66:G67"/>
    <mergeCell ref="D68:E69"/>
    <mergeCell ref="F68:G69"/>
    <mergeCell ref="F36:G37"/>
    <mergeCell ref="D38:E39"/>
    <mergeCell ref="F38:G39"/>
    <mergeCell ref="D40:E41"/>
    <mergeCell ref="DJ72:DJ73"/>
    <mergeCell ref="BH23:BI24"/>
    <mergeCell ref="BJ23:BK24"/>
    <mergeCell ref="BL23:DC24"/>
    <mergeCell ref="BF25:BG26"/>
    <mergeCell ref="BH25:BI26"/>
    <mergeCell ref="BF16:BG16"/>
    <mergeCell ref="BH16:BI16"/>
    <mergeCell ref="BJ16:BK16"/>
    <mergeCell ref="BL16:DC16"/>
    <mergeCell ref="BH27:BI28"/>
    <mergeCell ref="BJ27:BK28"/>
    <mergeCell ref="BL27:DC28"/>
    <mergeCell ref="BF29:BG30"/>
    <mergeCell ref="BH29:BI30"/>
    <mergeCell ref="BJ29:BK30"/>
    <mergeCell ref="BL29:DC30"/>
    <mergeCell ref="BJ25:BK26"/>
    <mergeCell ref="BL25:DC26"/>
    <mergeCell ref="BF27:BG28"/>
  </mergeCells>
  <phoneticPr fontId="2"/>
  <conditionalFormatting sqref="H25:U26">
    <cfRule type="containsText" dxfId="10" priority="9" operator="containsText" text="該当の場合選択">
      <formula>NOT(ISERROR(SEARCH("該当の場合選択",H25)))</formula>
    </cfRule>
  </conditionalFormatting>
  <conditionalFormatting sqref="M19">
    <cfRule type="cellIs" dxfId="9" priority="15" operator="equal">
      <formula>"マンション・アパート名"</formula>
    </cfRule>
  </conditionalFormatting>
  <conditionalFormatting sqref="AA25">
    <cfRule type="containsText" dxfId="8" priority="8" operator="containsText" text="該当の場合選択">
      <formula>NOT(ISERROR(SEARCH("該当の場合選択",AA25)))</formula>
    </cfRule>
  </conditionalFormatting>
  <conditionalFormatting sqref="AE21:BA22">
    <cfRule type="cellIs" dxfId="7" priority="10" stopIfTrue="1" operator="greaterThanOrEqual">
      <formula>"@"</formula>
    </cfRule>
  </conditionalFormatting>
  <conditionalFormatting sqref="AS1:AU2 AM13">
    <cfRule type="containsText" dxfId="6" priority="17" operator="containsText" text="選択">
      <formula>NOT(ISERROR(SEARCH("選択",AM1)))</formula>
    </cfRule>
  </conditionalFormatting>
  <conditionalFormatting sqref="BG10:DB11">
    <cfRule type="containsText" dxfId="5" priority="2" operator="containsText" text="選択してください">
      <formula>NOT(ISERROR(SEARCH("選択してください",BG10)))</formula>
    </cfRule>
    <cfRule type="containsText" dxfId="4" priority="3" operator="containsText" text="記載不要">
      <formula>NOT(ISERROR(SEARCH("記載不要",BG10)))</formula>
    </cfRule>
  </conditionalFormatting>
  <conditionalFormatting sqref="BR4:CB5">
    <cfRule type="containsText" dxfId="3" priority="5" operator="containsText" text="記載してください">
      <formula>NOT(ISERROR(SEARCH("記載してください",BR4)))</formula>
    </cfRule>
    <cfRule type="containsText" dxfId="2" priority="7" operator="containsText" text="記載不要">
      <formula>NOT(ISERROR(SEARCH("記載不要",BR4)))</formula>
    </cfRule>
  </conditionalFormatting>
  <conditionalFormatting sqref="CK4:DB5">
    <cfRule type="containsText" dxfId="1" priority="4" operator="containsText" text="記載してください">
      <formula>NOT(ISERROR(SEARCH("記載してください",CK4)))</formula>
    </cfRule>
    <cfRule type="containsText" dxfId="0" priority="6" operator="containsText" text="記載不要">
      <formula>NOT(ISERROR(SEARCH("記載不要",CK4)))</formula>
    </cfRule>
  </conditionalFormatting>
  <dataValidations count="15">
    <dataValidation type="list" allowBlank="1" showInputMessage="1" showErrorMessage="1" sqref="AD6:AE6" xr:uid="{89212737-1271-4544-872D-5661A3947297}">
      <formula1>"1,2,3,4,5,6,7,8,9,10"</formula1>
    </dataValidation>
    <dataValidation type="list" allowBlank="1" showInputMessage="1" showErrorMessage="1" sqref="AL6:AM6 W13:Y14" xr:uid="{08847750-D322-4C8B-B8ED-C59A87674053}">
      <formula1>"1,2,3,4,5,6,7,8,9,10,11,12,13,14,15,16,17,18,19,20,21,22,23,24,25,26,27,28,29,30,31,"</formula1>
    </dataValidation>
    <dataValidation type="list" allowBlank="1" showInputMessage="1" sqref="M13" xr:uid="{A6B4BE9A-D03F-4F9A-9266-98F62E12E564}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AH6:AI6 R13:T14" xr:uid="{1BFFB3AC-3484-48DE-9CB9-5A92C6B07FE4}">
      <formula1>"1,2,3,4,5,6,7,8,9,10,11,12"</formula1>
    </dataValidation>
    <dataValidation type="list" allowBlank="1" showInputMessage="1" sqref="AM13" xr:uid="{94D71A3A-BA58-4DBD-8BA9-1F203FB045BB}">
      <formula1>"男,女"</formula1>
    </dataValidation>
    <dataValidation type="list" allowBlank="1" sqref="BG10:DB11" xr:uid="{55FA1128-A57C-4123-8094-45F396D119DF}">
      <formula1>"※選択してください※,週４日勤務希望, 月１２日～１６日勤務(○○日)希望"</formula1>
    </dataValidation>
    <dataValidation type="list" allowBlank="1" sqref="AS1:AU2" xr:uid="{A213B6BE-0221-48E3-AE7F-E84BCA4A9B27}">
      <formula1>"選択,〇"</formula1>
    </dataValidation>
    <dataValidation type="list" allowBlank="1" showInputMessage="1" showErrorMessage="1" sqref="H13" xr:uid="{2CC6E1BF-EB84-4CAB-AC24-EA5134EFC9FF}">
      <formula1>"昭和,平成"</formula1>
    </dataValidation>
    <dataValidation type="list" allowBlank="1" showInputMessage="1" showErrorMessage="1" sqref="CU71:DA72" xr:uid="{F517950A-072B-4088-ACCF-8BB7D0D3E839}">
      <formula1>"※選択※,有,無"</formula1>
    </dataValidation>
    <dataValidation type="list" allowBlank="1" showInputMessage="1" sqref="CO71:CS72" xr:uid="{1178625A-EB07-4C08-AD85-88F511317B84}">
      <formula1>"※選択※,有,無"</formula1>
    </dataValidation>
    <dataValidation type="list" allowBlank="1" showInputMessage="1" sqref="BR4:CB5" xr:uid="{6849782F-6FED-4FF9-9B1F-00F902072540}">
      <formula1>#REF!</formula1>
    </dataValidation>
    <dataValidation type="list" allowBlank="1" sqref="H25:U26" xr:uid="{446E71A0-0822-421F-877C-F643939E861C}">
      <formula1>$DS$1:$DS$20</formula1>
    </dataValidation>
    <dataValidation type="list" allowBlank="1" showInputMessage="1" showErrorMessage="1" sqref="D30:E73 BF17:BG34" xr:uid="{4449DB68-5E1D-450F-8B39-C63ED9A1EBD2}">
      <formula1>"Ｓ,Ｈ,Ｒ"</formula1>
    </dataValidation>
    <dataValidation type="list" allowBlank="1" showInputMessage="1" prompt="該当官職がない場合、直接入力可_x000a_" sqref="AA25:BA26" xr:uid="{C6868D2E-A6A6-4E06-8993-69354595A358}">
      <formula1>$DS$23:$DS$83</formula1>
    </dataValidation>
    <dataValidation type="list" allowBlank="1" showInputMessage="1" prompt="プルダウンより選択" sqref="L2:AL3" xr:uid="{689FABD3-07D0-4669-81F0-37270275C282}">
      <formula1>$DR$47:$DR$79</formula1>
    </dataValidation>
  </dataValidations>
  <printOptions verticalCentered="1"/>
  <pageMargins left="0" right="0" top="0" bottom="0.2" header="0.34" footer="0.51181102362204722"/>
  <pageSetup paperSize="9" scale="97" fitToWidth="2" orientation="portrait" r:id="rId1"/>
  <headerFooter alignWithMargins="0"/>
  <colBreaks count="1" manualBreakCount="1">
    <brk id="56" max="7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b2cc94-b126-4e12-acc9-d36208f5f270">
      <Terms xmlns="http://schemas.microsoft.com/office/infopath/2007/PartnerControls"/>
    </lcf76f155ced4ddcb4097134ff3c332f>
    <_x30b9__x30c6__x30fc__x30bf__x30b9_ xmlns="18b2cc94-b126-4e12-acc9-d36208f5f270" xsi:nil="true"/>
    <_x65e5__x6642_ xmlns="18b2cc94-b126-4e12-acc9-d36208f5f270" xsi:nil="true"/>
    <TaxCatchAll xmlns="8ee52e10-ab1a-4c94-9d82-ab5dbf513320" xsi:nil="true"/>
    <test xmlns="18b2cc94-b126-4e12-acc9-d36208f5f27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20DE602308744A8E75AF8DFA284673" ma:contentTypeVersion="19" ma:contentTypeDescription="新しいドキュメントを作成します。" ma:contentTypeScope="" ma:versionID="0912efade7c84f7c9cc0e36b090dcef1">
  <xsd:schema xmlns:xsd="http://www.w3.org/2001/XMLSchema" xmlns:xs="http://www.w3.org/2001/XMLSchema" xmlns:p="http://schemas.microsoft.com/office/2006/metadata/properties" xmlns:ns2="18b2cc94-b126-4e12-acc9-d36208f5f270" xmlns:ns3="8ee52e10-ab1a-4c94-9d82-ab5dbf513320" targetNamespace="http://schemas.microsoft.com/office/2006/metadata/properties" ma:root="true" ma:fieldsID="4d96a29c069eb36775c4ac199e3a95f6" ns2:_="" ns3:_="">
    <xsd:import namespace="18b2cc94-b126-4e12-acc9-d36208f5f270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test" minOccurs="0"/>
                <xsd:element ref="ns2:_x65e5__x6642_" minOccurs="0"/>
                <xsd:element ref="ns2:_x30b9__x30c6__x30fc__x30bf__x30b9_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2cc94-b126-4e12-acc9-d36208f5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test" ma:index="21" nillable="true" ma:displayName="test" ma:format="Dropdown" ma:internalName="test">
      <xsd:simpleType>
        <xsd:restriction base="dms:Note">
          <xsd:maxLength value="255"/>
        </xsd:restriction>
      </xsd:simpleType>
    </xsd:element>
    <xsd:element name="_x65e5__x6642_" ma:index="22" nillable="true" ma:displayName="日時" ma:format="DateOnly" ma:internalName="_x65e5__x6642_">
      <xsd:simpleType>
        <xsd:restriction base="dms:DateTime"/>
      </xsd:simpleType>
    </xsd:element>
    <xsd:element name="_x30b9__x30c6__x30fc__x30bf__x30b9_" ma:index="23" nillable="true" ma:displayName="ステータス" ma:format="Dropdown" ma:internalName="_x30b9__x30c6__x30fc__x30bf__x30b9_">
      <xsd:simpleType>
        <xsd:restriction base="dms:Choice">
          <xsd:enumeration value="レビュー待ち"/>
          <xsd:enumeration value="レビュー完了"/>
          <xsd:enumeration value="選択肢 3"/>
        </xsd:restriction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C5E52A-6072-44D2-B5D0-C0C6B68D5238}">
  <ds:schemaRefs>
    <ds:schemaRef ds:uri="http://purl.org/dc/elements/1.1/"/>
    <ds:schemaRef ds:uri="http://schemas.microsoft.com/office/2006/documentManagement/types"/>
    <ds:schemaRef ds:uri="8ee52e10-ab1a-4c94-9d82-ab5dbf513320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18b2cc94-b126-4e12-acc9-d36208f5f270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079740-7DB7-4424-9C09-CA1224A365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D338ED-451B-4C04-AAF1-8816E090A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b2cc94-b126-4e12-acc9-d36208f5f270"/>
    <ds:schemaRef ds:uri="8ee52e10-ab1a-4c94-9d82-ab5dbf513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履歴書様式</vt:lpstr>
      <vt:lpstr>履歴書様式!Print_Area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2018-11-07T09:35:46Z</dcterms:created>
  <dcterms:modified xsi:type="dcterms:W3CDTF">2025-04-22T03:09:07Z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0x0101009220DE602308744A8E75AF8DFA284673</vt:lpwstr>
  </property>
  <property fmtid="{D5CDD505-2E9C-101B-9397-08002B2CF9AE}" pid="3" name="MediaServiceImageTags">
    <vt:lpwstr/>
  </property>
</Properties>
</file>