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B93A6876-076C-455F-A7E2-B65CF1BDB9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8" l="1"/>
  <c r="A1" i="8" a="1"/>
  <c r="A1" i="8" s="1"/>
  <c r="DN4" i="8"/>
  <c r="DN1" i="8"/>
  <c r="DJ3" i="8"/>
  <c r="AD13" i="8"/>
  <c r="BR7" i="8" a="1"/>
  <c r="BR7" i="8" s="1"/>
  <c r="DK9" i="8" s="1"/>
  <c r="DJ32" i="8"/>
  <c r="BR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<sst xmlns="http://schemas.openxmlformats.org/spreadsheetml/2006/main" count="241" uniqueCount="191">
  <si>
    <t>選択</t>
  </si>
  <si>
    <t>←ハローワーク紹介状がある場合「〇」</t>
    <rPh sb="7" eb="10">
      <t>ショウカイジョウ</t>
    </rPh>
    <rPh sb="13" eb="15">
      <t>バアイ</t>
    </rPh>
    <phoneticPr fontId="2"/>
  </si>
  <si>
    <t>昭和</t>
    <rPh sb="0" eb="2">
      <t>ショウワ</t>
    </rPh>
    <phoneticPr fontId="2"/>
  </si>
  <si>
    <t>S</t>
    <phoneticPr fontId="2"/>
  </si>
  <si>
    <t>※選択してください※</t>
    <rPh sb="1" eb="3">
      <t>センタク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</si>
  <si>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</si>
  <si>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応募官職</t>
    <phoneticPr fontId="2"/>
  </si>
  <si>
    <t>特許審査調査員（データベース整備支援担当）</t>
  </si>
  <si>
    <t>希望</t>
    <rPh sb="0" eb="2">
      <t>キボウ</t>
    </rPh>
    <phoneticPr fontId="2"/>
  </si>
  <si>
    <t>①希望する技術分野　</t>
    <phoneticPr fontId="2"/>
  </si>
  <si>
    <t>平成</t>
    <rPh sb="0" eb="2">
      <t>ヘイセイ</t>
    </rPh>
    <phoneticPr fontId="2"/>
  </si>
  <si>
    <t>H</t>
    <phoneticPr fontId="2"/>
  </si>
  <si>
    <t>医学診断及び画像診断</t>
    <rPh sb="0" eb="2">
      <t>イガク</t>
    </rPh>
    <rPh sb="2" eb="4">
      <t>シンダン</t>
    </rPh>
    <rPh sb="4" eb="5">
      <t>オヨ</t>
    </rPh>
    <rPh sb="6" eb="8">
      <t>ガゾウ</t>
    </rPh>
    <rPh sb="8" eb="10">
      <t>シンダン</t>
    </rPh>
    <phoneticPr fontId="2"/>
  </si>
  <si>
    <t>秘書課</t>
    <rPh sb="0" eb="2">
      <t>ヒショ</t>
    </rPh>
    <phoneticPr fontId="24"/>
  </si>
  <si>
    <t>フォトリソグラフィー用材料</t>
    <rPh sb="10" eb="11">
      <t>ヨウ</t>
    </rPh>
    <rPh sb="11" eb="13">
      <t>ザイリョウ</t>
    </rPh>
    <phoneticPr fontId="2"/>
  </si>
  <si>
    <t>総務課</t>
    <rPh sb="0" eb="3">
      <t>ソウムカ</t>
    </rPh>
    <phoneticPr fontId="24"/>
  </si>
  <si>
    <t>履 歴 書</t>
  </si>
  <si>
    <t>応募技術分野</t>
    <rPh sb="0" eb="2">
      <t>オウボ</t>
    </rPh>
    <phoneticPr fontId="2"/>
  </si>
  <si>
    <t xml:space="preserve"> No</t>
    <phoneticPr fontId="2"/>
  </si>
  <si>
    <t>※選択してください※</t>
  </si>
  <si>
    <t>技術分野</t>
    <phoneticPr fontId="2"/>
  </si>
  <si>
    <t>遊技機（スロットマシン・パチンコ）</t>
    <rPh sb="0" eb="3">
      <t>ユウギキ</t>
    </rPh>
    <phoneticPr fontId="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</si>
  <si>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</si>
  <si>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写真貼付</t>
    <rPh sb="0" eb="2">
      <t>シャシン</t>
    </rPh>
    <rPh sb="2" eb="4">
      <t>ハリツケ</t>
    </rPh>
    <phoneticPr fontId="2"/>
  </si>
  <si>
    <t>特許審査調査員（データベース整備支援担当）</t>
    <phoneticPr fontId="2"/>
  </si>
  <si>
    <t>レンズ系</t>
    <rPh sb="3" eb="4">
      <t>ケイ</t>
    </rPh>
    <phoneticPr fontId="2"/>
  </si>
  <si>
    <t>会計課</t>
    <rPh sb="0" eb="2">
      <t>カイケイ</t>
    </rPh>
    <rPh sb="2" eb="3">
      <t>カ</t>
    </rPh>
    <phoneticPr fontId="24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</si>
  <si>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</si>
  <si>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</si>
  <si>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</si>
  <si>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</si>
  <si>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特許審査調査員（先端技術審査支援担当）</t>
    <phoneticPr fontId="2"/>
  </si>
  <si>
    <t>光デバイス</t>
    <rPh sb="0" eb="1">
      <t>ヒカリ</t>
    </rPh>
    <phoneticPr fontId="2"/>
  </si>
  <si>
    <t>企画調査課</t>
    <rPh sb="0" eb="2">
      <t>キカク</t>
    </rPh>
    <rPh sb="2" eb="4">
      <t>チョウサ</t>
    </rPh>
    <phoneticPr fontId="24"/>
  </si>
  <si>
    <t>ふりがな</t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</si>
  <si>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</si>
  <si>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</si>
  <si>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特許審判調査員（国際・新技術担当）</t>
    <phoneticPr fontId="2"/>
  </si>
  <si>
    <t>電子ゲーム</t>
    <rPh sb="0" eb="2">
      <t>デンシ</t>
    </rPh>
    <phoneticPr fontId="2"/>
  </si>
  <si>
    <t>普及支援課</t>
    <rPh sb="0" eb="2">
      <t>フキュウ</t>
    </rPh>
    <rPh sb="2" eb="4">
      <t>シエン</t>
    </rPh>
    <rPh sb="4" eb="5">
      <t>カ</t>
    </rPh>
    <phoneticPr fontId="24"/>
  </si>
  <si>
    <t>氏　名</t>
    <rPh sb="0" eb="1">
      <t>シ</t>
    </rPh>
    <rPh sb="2" eb="3">
      <t>メイ</t>
    </rPh>
    <phoneticPr fontId="2"/>
  </si>
  <si>
    <t>資料分類調査員（特許）</t>
    <phoneticPr fontId="2"/>
  </si>
  <si>
    <t>建設分野及び農水産分野</t>
    <rPh sb="0" eb="2">
      <t>ケンセツ</t>
    </rPh>
    <rPh sb="2" eb="4">
      <t>ブンヤ</t>
    </rPh>
    <rPh sb="4" eb="5">
      <t>オヨ</t>
    </rPh>
    <rPh sb="6" eb="9">
      <t>ノウスイサン</t>
    </rPh>
    <rPh sb="9" eb="11">
      <t>ブンヤ</t>
    </rPh>
    <phoneticPr fontId="2"/>
  </si>
  <si>
    <t>国際政策課</t>
    <rPh sb="0" eb="2">
      <t>コクサイ</t>
    </rPh>
    <rPh sb="2" eb="4">
      <t>セイサク</t>
    </rPh>
    <rPh sb="4" eb="5">
      <t>カ</t>
    </rPh>
    <phoneticPr fontId="24"/>
  </si>
  <si>
    <t>※週４日勤務または月８日～１６日勤務のいずれかを選択してください。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1" eb="12">
      <t>ニチ</t>
    </rPh>
    <rPh sb="15" eb="16">
      <t>ニチ</t>
    </rPh>
    <rPh sb="16" eb="18">
      <t>キンム</t>
    </rPh>
    <rPh sb="24" eb="26">
      <t>センタク</t>
    </rPh>
    <phoneticPr fontId="2"/>
  </si>
  <si>
    <t>資料分類調査員（商標）</t>
    <phoneticPr fontId="2"/>
  </si>
  <si>
    <t>一般機械</t>
    <rPh sb="0" eb="2">
      <t>イッパン</t>
    </rPh>
    <rPh sb="2" eb="4">
      <t>キカイ</t>
    </rPh>
    <phoneticPr fontId="2"/>
  </si>
  <si>
    <t>国際協力課</t>
    <rPh sb="4" eb="5">
      <t>カ</t>
    </rPh>
    <phoneticPr fontId="24"/>
  </si>
  <si>
    <t>サイズ　横3cm×縦4cm</t>
    <rPh sb="4" eb="5">
      <t>ヨコ</t>
    </rPh>
    <rPh sb="9" eb="10">
      <t>タテ</t>
    </rPh>
    <phoneticPr fontId="2"/>
  </si>
  <si>
    <t>※週４日勤務希望の場合は、希望する勤務曜日を記入してください。月８日～１６日勤務希望の場合は、希望する日数を記入してください。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0" eb="42">
      <t>キボウ</t>
    </rPh>
    <rPh sb="43" eb="45">
      <t>バアイ</t>
    </rPh>
    <rPh sb="47" eb="49">
      <t>キボウ</t>
    </rPh>
    <rPh sb="51" eb="53">
      <t>ニッスウ</t>
    </rPh>
    <rPh sb="54" eb="56">
      <t>キニュウ</t>
    </rPh>
    <phoneticPr fontId="2"/>
  </si>
  <si>
    <t>マニプレータ及びロボット</t>
    <rPh sb="6" eb="7">
      <t>オヨ</t>
    </rPh>
    <phoneticPr fontId="2"/>
  </si>
  <si>
    <t>審査業務課</t>
    <rPh sb="0" eb="2">
      <t>シンサ</t>
    </rPh>
    <rPh sb="2" eb="4">
      <t>ギョウム</t>
    </rPh>
    <rPh sb="4" eb="5">
      <t>カ</t>
    </rPh>
    <phoneticPr fontId="24"/>
  </si>
  <si>
    <t>照明</t>
    <rPh sb="0" eb="2">
      <t>ショウメイ</t>
    </rPh>
    <phoneticPr fontId="2"/>
  </si>
  <si>
    <t>方式審査室</t>
    <rPh sb="0" eb="5">
      <t>ホウシキシンサシツ</t>
    </rPh>
    <phoneticPr fontId="24"/>
  </si>
  <si>
    <t>繊維包装機械</t>
    <rPh sb="0" eb="2">
      <t>センイ</t>
    </rPh>
    <rPh sb="2" eb="4">
      <t>ホウソウ</t>
    </rPh>
    <rPh sb="4" eb="6">
      <t>キカイ</t>
    </rPh>
    <phoneticPr fontId="2"/>
  </si>
  <si>
    <t>登録室</t>
    <rPh sb="0" eb="2">
      <t>トウロク</t>
    </rPh>
    <rPh sb="2" eb="3">
      <t>シツ</t>
    </rPh>
    <phoneticPr fontId="24"/>
  </si>
  <si>
    <t>生年月日</t>
    <rPh sb="0" eb="2">
      <t>セイネン</t>
    </rPh>
    <rPh sb="2" eb="4">
      <t>ガッピ</t>
    </rPh>
    <phoneticPr fontId="2"/>
  </si>
  <si>
    <t>月</t>
    <rPh sb="0" eb="1">
      <t>ガツ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</si>
  <si>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</si>
  <si>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</si>
  <si>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</si>
  <si>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性別</t>
    <rPh sb="0" eb="2">
      <t>セイベツ</t>
    </rPh>
    <phoneticPr fontId="2"/>
  </si>
  <si>
    <t>選択</t>
    <rPh sb="0" eb="2">
      <t>センタク</t>
    </rPh>
    <phoneticPr fontId="2"/>
  </si>
  <si>
    <t>警報</t>
    <rPh sb="0" eb="2">
      <t>ケイホウ</t>
    </rPh>
    <phoneticPr fontId="2"/>
  </si>
  <si>
    <t>出願課</t>
    <rPh sb="0" eb="2">
      <t>シュツガン</t>
    </rPh>
    <rPh sb="2" eb="3">
      <t>カ</t>
    </rPh>
    <phoneticPr fontId="24"/>
  </si>
  <si>
    <t>免許・資格等</t>
    <rPh sb="0" eb="2">
      <t>メンキョ</t>
    </rPh>
    <rPh sb="3" eb="5">
      <t>シカク</t>
    </rPh>
    <rPh sb="5" eb="6">
      <t>ナド</t>
    </rPh>
    <phoneticPr fontId="2"/>
  </si>
  <si>
    <t>機械一般</t>
    <rPh sb="0" eb="2">
      <t>キカイ</t>
    </rPh>
    <rPh sb="2" eb="4">
      <t>イッパン</t>
    </rPh>
    <phoneticPr fontId="2"/>
  </si>
  <si>
    <t>国際出願室</t>
    <rPh sb="0" eb="2">
      <t>コクサイ</t>
    </rPh>
    <rPh sb="2" eb="4">
      <t>シュツガン</t>
    </rPh>
    <rPh sb="4" eb="5">
      <t>シツ</t>
    </rPh>
    <phoneticPr fontId="24"/>
  </si>
  <si>
    <t>郵便番号</t>
    <rPh sb="0" eb="2">
      <t>ユウビン</t>
    </rPh>
    <rPh sb="2" eb="4">
      <t>バンゴウ</t>
    </rPh>
    <phoneticPr fontId="2"/>
  </si>
  <si>
    <t>〒(</t>
    <phoneticPr fontId="2"/>
  </si>
  <si>
    <t>-</t>
    <phoneticPr fontId="2"/>
  </si>
  <si>
    <t>)</t>
    <phoneticPr fontId="2"/>
  </si>
  <si>
    <t>TEL</t>
    <phoneticPr fontId="2"/>
  </si>
  <si>
    <t xml:space="preserve">- </t>
    <phoneticPr fontId="2"/>
  </si>
  <si>
    <t>※</t>
    <phoneticPr fontId="2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</si>
  <si>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</si>
  <si>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*審・判決調査員*</t>
    <phoneticPr fontId="2"/>
  </si>
  <si>
    <t>化学電池</t>
    <rPh sb="0" eb="2">
      <t>カガク</t>
    </rPh>
    <rPh sb="2" eb="4">
      <t>デンチ</t>
    </rPh>
    <phoneticPr fontId="2"/>
  </si>
  <si>
    <t>国際意匠・商標出願室</t>
  </si>
  <si>
    <t>和暦</t>
    <rPh sb="0" eb="2">
      <t>われき</t>
    </rPh>
    <phoneticPr fontId="2" type="Hiragana"/>
  </si>
  <si>
    <t>免許・資格</t>
    <rPh sb="0" eb="2">
      <t>メンキョ</t>
    </rPh>
    <rPh sb="3" eb="5">
      <t>シカク</t>
    </rPh>
    <phoneticPr fontId="2"/>
  </si>
  <si>
    <t>*方式審査調査員*</t>
    <phoneticPr fontId="2"/>
  </si>
  <si>
    <t>バイオテクノロジー分野全般</t>
    <rPh sb="9" eb="11">
      <t>ブンヤ</t>
    </rPh>
    <rPh sb="11" eb="13">
      <t>ゼンパン</t>
    </rPh>
    <phoneticPr fontId="2"/>
  </si>
  <si>
    <t>商標課</t>
    <rPh sb="0" eb="2">
      <t>ショウヒョウ</t>
    </rPh>
    <rPh sb="2" eb="3">
      <t>カ</t>
    </rPh>
    <phoneticPr fontId="24"/>
  </si>
  <si>
    <t>現住所</t>
    <rPh sb="0" eb="3">
      <t>ゲンジュウショ</t>
    </rPh>
    <phoneticPr fontId="2"/>
  </si>
  <si>
    <t>*特許行政専門調査員*</t>
    <phoneticPr fontId="2"/>
  </si>
  <si>
    <t>遺伝子工学</t>
    <rPh sb="0" eb="3">
      <t>イデンシ</t>
    </rPh>
    <rPh sb="3" eb="5">
      <t>コウガク</t>
    </rPh>
    <phoneticPr fontId="2"/>
  </si>
  <si>
    <t>調整課</t>
    <rPh sb="0" eb="2">
      <t>チョウセイ</t>
    </rPh>
    <rPh sb="2" eb="3">
      <t>カ</t>
    </rPh>
    <phoneticPr fontId="24"/>
  </si>
  <si>
    <t>*国際出願調査員*</t>
    <phoneticPr fontId="2"/>
  </si>
  <si>
    <t>化学工学</t>
    <rPh sb="0" eb="2">
      <t>カガク</t>
    </rPh>
    <rPh sb="2" eb="4">
      <t>コウガク</t>
    </rPh>
    <phoneticPr fontId="2"/>
  </si>
  <si>
    <t>審査推進室</t>
    <rPh sb="0" eb="2">
      <t>シンサ</t>
    </rPh>
    <rPh sb="2" eb="5">
      <t>スイシンシツ</t>
    </rPh>
    <phoneticPr fontId="24"/>
  </si>
  <si>
    <t>マンション・
アパート名</t>
    <rPh sb="11" eb="12">
      <t>メイ</t>
    </rPh>
    <phoneticPr fontId="2"/>
  </si>
  <si>
    <t>*法務調査員*</t>
    <phoneticPr fontId="2"/>
  </si>
  <si>
    <t>食品</t>
    <rPh sb="0" eb="2">
      <t>ショクヒン</t>
    </rPh>
    <phoneticPr fontId="2"/>
  </si>
  <si>
    <t>意匠課</t>
    <rPh sb="0" eb="2">
      <t>イショウ</t>
    </rPh>
    <rPh sb="2" eb="3">
      <t>カ</t>
    </rPh>
    <phoneticPr fontId="24"/>
  </si>
  <si>
    <t>半導体装置</t>
    <rPh sb="0" eb="3">
      <t>ハンドウタイ</t>
    </rPh>
    <rPh sb="3" eb="5">
      <t>ソウチ</t>
    </rPh>
    <phoneticPr fontId="2"/>
  </si>
  <si>
    <t>審判課</t>
    <rPh sb="0" eb="2">
      <t>シンパン</t>
    </rPh>
    <rPh sb="2" eb="3">
      <t>カ</t>
    </rPh>
    <phoneticPr fontId="24"/>
  </si>
  <si>
    <t>携帯電話</t>
    <rPh sb="0" eb="2">
      <t>ケイタイ</t>
    </rPh>
    <rPh sb="2" eb="4">
      <t>デンワ</t>
    </rPh>
    <phoneticPr fontId="2"/>
  </si>
  <si>
    <t>Email</t>
    <phoneticPr fontId="2"/>
  </si>
  <si>
    <t>移動体通信システム</t>
    <rPh sb="0" eb="2">
      <t>イドウ</t>
    </rPh>
    <rPh sb="2" eb="3">
      <t>カラダ</t>
    </rPh>
    <rPh sb="3" eb="5">
      <t>ツウシン</t>
    </rPh>
    <phoneticPr fontId="2"/>
  </si>
  <si>
    <t>音声対話技術</t>
    <rPh sb="0" eb="2">
      <t>オンセイ</t>
    </rPh>
    <rPh sb="2" eb="4">
      <t>タイワ</t>
    </rPh>
    <rPh sb="4" eb="6">
      <t>ギジュツ</t>
    </rPh>
    <phoneticPr fontId="2"/>
  </si>
  <si>
    <t>データ管理</t>
    <rPh sb="3" eb="5">
      <t>カンリ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</si>
  <si>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</si>
  <si>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臨時事務補助職員（フルタイム）</t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</si>
  <si>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</si>
  <si>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</si>
  <si>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</si>
  <si>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</si>
  <si>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</si>
  <si>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</si>
  <si>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臨時事務補助職員（パートタイム）</t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</si>
  <si>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</si>
  <si>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</si>
  <si>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</si>
  <si>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</si>
  <si>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秘書職員</t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</si>
  <si>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</si>
  <si>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育児休業等代替職員</t>
    <rPh sb="4" eb="5">
      <t>ナド</t>
    </rPh>
    <phoneticPr fontId="2"/>
  </si>
  <si>
    <t>審査請求手数料返還事務職員</t>
  </si>
  <si>
    <t>庁舎管理事務職員</t>
  </si>
  <si>
    <t>厚生管理事務職員</t>
  </si>
  <si>
    <t>減免申請関連事務職員</t>
  </si>
  <si>
    <t>特許審査情報管理補助職員（業務集計担当）</t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</si>
  <si>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</si>
  <si>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</si>
  <si>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</si>
  <si>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</si>
  <si>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</si>
  <si>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</si>
  <si>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</si>
  <si>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</si>
  <si>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</si>
  <si>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</si>
  <si>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</si>
  <si>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</si>
  <si>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</si>
  <si>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特許管理情報加工等事務職員</t>
  </si>
  <si>
    <t>【〇〇課】特許行政専門調査員</t>
    <rPh sb="3" eb="4">
      <t>カ</t>
    </rPh>
    <rPh sb="5" eb="7">
      <t>トッキョ</t>
    </rPh>
    <phoneticPr fontId="2"/>
  </si>
  <si>
    <t>特許行政専門調査員</t>
  </si>
  <si>
    <t>広報活動支援調査員</t>
    <phoneticPr fontId="2"/>
  </si>
  <si>
    <t>広報活動支援調査員</t>
  </si>
  <si>
    <t>海外情報発信支援調査員</t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</si>
  <si>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</si>
  <si>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外国産業財産権情報データ整備担当調査員</t>
  </si>
  <si>
    <t>【〇〇課】工業所有権調査員</t>
    <rPh sb="3" eb="4">
      <t>カ</t>
    </rPh>
    <rPh sb="5" eb="7">
      <t>コウギョウ</t>
    </rPh>
    <phoneticPr fontId="2"/>
  </si>
  <si>
    <t>工業所有権調査員</t>
  </si>
  <si>
    <t>海外展開支援調査員</t>
  </si>
  <si>
    <t>【〇〇課】法務調査員</t>
    <rPh sb="3" eb="4">
      <t>カ</t>
    </rPh>
    <rPh sb="5" eb="7">
      <t>ホウム</t>
    </rPh>
    <phoneticPr fontId="2"/>
  </si>
  <si>
    <t>法務調査員</t>
  </si>
  <si>
    <t>【〇〇課】方式審査調査員</t>
    <rPh sb="3" eb="4">
      <t>カ</t>
    </rPh>
    <rPh sb="5" eb="7">
      <t>ホウシキ</t>
    </rPh>
    <phoneticPr fontId="2"/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</si>
  <si>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</si>
  <si>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</si>
  <si>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</si>
  <si>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</si>
  <si>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</si>
  <si>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</si>
  <si>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</si>
  <si>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</si>
  <si>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特許審査調査員（先端技術審査支援担当）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</si>
  <si>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</si>
  <si>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通勤時間</t>
    <rPh sb="1" eb="3">
      <t>ツウキン</t>
    </rPh>
    <rPh sb="3" eb="5">
      <t>ジカン</t>
    </rPh>
    <phoneticPr fontId="2"/>
  </si>
  <si>
    <t>特許審査調査員（英語審査補助担当）</t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</si>
  <si>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</si>
  <si>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</si>
  <si>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</si>
  <si>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特許審査調査員（審査支援システム運用担当）</t>
  </si>
  <si>
    <t>特許審査調査員（上級審査品質管理補助担当）</t>
  </si>
  <si>
    <t xml:space="preserve"> 扶養家族(配偶者を除く）</t>
    <phoneticPr fontId="2"/>
  </si>
  <si>
    <t>特許審査調査員（審査品質管理補助担当）</t>
  </si>
  <si>
    <t>0</t>
    <phoneticPr fontId="2"/>
  </si>
  <si>
    <t>人</t>
    <rPh sb="0" eb="1">
      <t>ヒト</t>
    </rPh>
    <phoneticPr fontId="2"/>
  </si>
  <si>
    <t>特許審査調査員（審査運用担当）</t>
  </si>
  <si>
    <t>資料分類調査員（特許）</t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</si>
  <si>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</si>
  <si>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</si>
  <si>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意匠審査調査員</t>
  </si>
  <si>
    <t>※選択※</t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</si>
  <si>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</si>
  <si>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</si>
  <si>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</si>
  <si>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記入注意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</si>
  <si>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</si>
  <si>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</si>
  <si>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</si>
  <si>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</si>
  <si>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</si>
  <si>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</si>
  <si>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</si>
  <si>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</si>
  <si>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</si>
  <si>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機械一般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</si>
</sst>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36"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6" fillId="0" borderId="0" xfId="0" applyNumberFormat="1" applyFont="1" applyAlignment="1">
      <alignment vertical="center"/>
    </xf>
    <xf numFmtId="0" fontId="5" fillId="0" borderId="4" xfId="0" applyFont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Alignment="1">
      <alignment vertical="center"/>
    </xf>
    <xf numFmtId="49" fontId="15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vertical="center"/>
    </xf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Font="1" applyAlignment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14" fillId="0" borderId="0" xfId="0" applyNumberFormat="1" applyFont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vertical="top"/>
      <protection locked="0" hidden="1"/>
    </xf>
    <xf numFmtId="49" fontId="10" fillId="0" borderId="3" xfId="0" applyNumberFormat="1" applyFont="1" applyBorder="1" applyAlignment="1" applyProtection="1">
      <alignment vertical="top"/>
      <protection locked="0" hidden="1"/>
    </xf>
    <xf numFmtId="49" fontId="17" fillId="0" borderId="0" xfId="0" applyNumberFormat="1" applyFont="1" applyAlignment="1">
      <alignment vertical="center" wrapText="1"/>
    </xf>
    <xf numFmtId="49" fontId="17" fillId="0" borderId="0" xfId="0" applyNumberFormat="1" applyFont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Alignment="1">
      <alignment vertical="center"/>
    </xf>
    <xf numFmtId="49" fontId="37" fillId="0" borderId="0" xfId="0" applyNumberFormat="1" applyFont="1" applyAlignment="1">
      <alignment vertical="center"/>
    </xf>
    <xf numFmtId="49" fontId="14" fillId="0" borderId="0" xfId="0" applyNumberFormat="1" applyFont="1" applyAlignment="1">
      <alignment horizontal="left" vertical="center" wrapText="1"/>
    </xf>
    <xf numFmtId="49" fontId="11" fillId="0" borderId="0" xfId="0" applyNumberFormat="1" applyFont="1" applyAlignment="1">
      <alignment vertical="center" wrapText="1"/>
    </xf>
    <xf numFmtId="49" fontId="14" fillId="0" borderId="0" xfId="0" applyNumberFormat="1" applyFont="1" applyAlignment="1" applyProtection="1">
      <alignment horizontal="left" vertical="center" wrapText="1"/>
      <protection locked="0" hidden="1"/>
    </xf>
    <xf numFmtId="49" fontId="11" fillId="0" borderId="0" xfId="0" applyNumberFormat="1" applyFont="1" applyAlignment="1" applyProtection="1">
      <alignment vertical="top" wrapText="1"/>
      <protection locked="0" hidden="1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Font="1" applyAlignment="1">
      <alignment vertical="center"/>
    </xf>
    <xf numFmtId="0" fontId="38" fillId="2" borderId="0" xfId="0" applyFont="1" applyFill="1" applyAlignment="1">
      <alignment vertical="center"/>
    </xf>
    <xf numFmtId="49" fontId="36" fillId="0" borderId="0" xfId="0" applyNumberFormat="1" applyFont="1" applyAlignment="1" applyProtection="1">
      <alignment vertical="center"/>
      <protection locked="0" hidden="1"/>
    </xf>
    <xf numFmtId="49" fontId="17" fillId="0" borderId="0" xfId="0" applyNumberFormat="1" applyFont="1" applyAlignment="1">
      <alignment vertical="top" wrapText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 applyProtection="1">
      <alignment vertical="center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56" xfId="0" applyNumberFormat="1" applyFont="1" applyBorder="1" applyAlignment="1">
      <alignment horizontal="left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30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Alignment="1" applyProtection="1">
      <alignment vertical="center" wrapText="1" shrinkToFit="1"/>
      <protection locked="0" hidden="1"/>
    </xf>
    <xf numFmtId="49" fontId="13" fillId="0" borderId="4" xfId="0" applyNumberFormat="1" applyFont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Border="1" applyAlignment="1" applyProtection="1">
      <alignment vertical="top" wrapText="1"/>
      <protection locked="0" hidden="1"/>
    </xf>
    <xf numFmtId="49" fontId="5" fillId="0" borderId="0" xfId="0" applyNumberFormat="1" applyFont="1" applyAlignment="1" applyProtection="1">
      <alignment vertical="top" wrapText="1"/>
      <protection locked="0" hidden="1"/>
    </xf>
    <xf numFmtId="49" fontId="5" fillId="0" borderId="4" xfId="0" applyNumberFormat="1" applyFont="1" applyBorder="1" applyAlignment="1" applyProtection="1">
      <alignment vertical="top" wrapText="1"/>
      <protection locked="0" hidden="1"/>
    </xf>
    <xf numFmtId="49" fontId="5" fillId="0" borderId="6" xfId="0" applyNumberFormat="1" applyFont="1" applyBorder="1" applyAlignment="1" applyProtection="1">
      <alignment vertical="top" wrapText="1"/>
      <protection locked="0" hidden="1"/>
    </xf>
    <xf numFmtId="49" fontId="5" fillId="0" borderId="3" xfId="0" applyNumberFormat="1" applyFont="1" applyBorder="1" applyAlignment="1" applyProtection="1">
      <alignment vertical="top" wrapText="1"/>
      <protection locked="0" hidden="1"/>
    </xf>
    <xf numFmtId="49" fontId="5" fillId="0" borderId="7" xfId="0" applyNumberFormat="1" applyFont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Border="1" applyAlignment="1" applyProtection="1">
      <alignment horizontal="center" vertical="center"/>
      <protection locked="0" hidden="1"/>
    </xf>
    <xf numFmtId="49" fontId="9" fillId="0" borderId="29" xfId="0" applyNumberFormat="1" applyFont="1" applyBorder="1" applyAlignment="1" applyProtection="1">
      <alignment horizontal="center" vertical="center"/>
      <protection locked="0" hidden="1"/>
    </xf>
    <xf numFmtId="49" fontId="9" fillId="0" borderId="33" xfId="0" applyNumberFormat="1" applyFont="1" applyBorder="1" applyAlignment="1" applyProtection="1">
      <alignment horizontal="center" vertical="center"/>
      <protection locked="0" hidden="1"/>
    </xf>
    <xf numFmtId="49" fontId="9" fillId="0" borderId="25" xfId="0" applyNumberFormat="1" applyFont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center" vertical="center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0" fontId="4" fillId="0" borderId="29" xfId="0" applyFont="1" applyBorder="1" applyAlignment="1" applyProtection="1">
      <alignment horizontal="center" vertical="center" wrapText="1"/>
      <protection locked="0" hidden="1"/>
    </xf>
    <xf numFmtId="0" fontId="4" fillId="0" borderId="10" xfId="0" applyFont="1" applyBorder="1" applyAlignment="1" applyProtection="1">
      <alignment horizontal="center" vertical="center" wrapText="1"/>
      <protection locked="0" hidden="1"/>
    </xf>
    <xf numFmtId="0" fontId="4" fillId="0" borderId="11" xfId="0" applyFont="1" applyBorder="1" applyAlignment="1" applyProtection="1">
      <alignment horizontal="center" vertical="center" wrapText="1"/>
      <protection locked="0" hidden="1"/>
    </xf>
    <xf numFmtId="0" fontId="4" fillId="0" borderId="25" xfId="0" applyFont="1" applyBorder="1" applyAlignment="1" applyProtection="1">
      <alignment horizontal="center" vertical="center" wrapText="1"/>
      <protection locked="0" hidden="1"/>
    </xf>
    <xf numFmtId="0" fontId="4" fillId="0" borderId="3" xfId="0" applyFont="1" applyBorder="1" applyAlignment="1" applyProtection="1">
      <alignment horizontal="center" vertical="center" wrapText="1"/>
      <protection locked="0" hidden="1"/>
    </xf>
    <xf numFmtId="0" fontId="4" fillId="0" borderId="7" xfId="0" applyFont="1" applyBorder="1" applyAlignment="1" applyProtection="1">
      <alignment horizontal="center" vertical="center" wrapText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/>
      <protection locked="0" hidden="1"/>
    </xf>
    <xf numFmtId="49" fontId="10" fillId="0" borderId="3" xfId="0" applyNumberFormat="1" applyFont="1" applyBorder="1" applyAlignment="1" applyProtection="1">
      <alignment horizontal="left"/>
      <protection locked="0" hidden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55" xfId="0" applyNumberFormat="1" applyFont="1" applyBorder="1" applyAlignment="1">
      <alignment horizontal="center" vertical="center" shrinkToFit="1"/>
    </xf>
    <xf numFmtId="49" fontId="30" fillId="0" borderId="56" xfId="0" applyNumberFormat="1" applyFont="1" applyBorder="1" applyAlignment="1">
      <alignment horizontal="center" vertical="center" shrinkToFit="1"/>
    </xf>
    <xf numFmtId="49" fontId="30" fillId="0" borderId="53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center" vertical="center" shrinkToFit="1"/>
    </xf>
    <xf numFmtId="49" fontId="30" fillId="0" borderId="59" xfId="0" applyNumberFormat="1" applyFont="1" applyBorder="1" applyAlignment="1">
      <alignment horizontal="center" vertical="center" shrinkToFit="1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1"/>
  <sheetViews>
    <sheetView showGridLines="0" tabSelected="1" view="pageBreakPreview" zoomScale="96" zoomScaleNormal="75" zoomScaleSheetLayoutView="96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37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375" style="1" customWidth="1"/>
    <col min="106" max="108" width="1.75" style="1" customWidth="1"/>
    <col min="109" max="109" width="1.75" style="1" hidden="1" customWidth="1"/>
    <col min="110" max="110" width="7.25" style="70" hidden="1" customWidth="1"/>
    <col min="111" max="111" width="1.75" style="70" hidden="1" customWidth="1"/>
    <col min="112" max="112" width="3.125" style="70" hidden="1" customWidth="1"/>
    <col min="113" max="113" width="6" style="70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70" hidden="1" customWidth="1"/>
    <col min="118" max="118" width="10.375" style="70" hidden="1" customWidth="1"/>
    <col min="119" max="120" width="1.625" style="70" hidden="1" customWidth="1"/>
    <col min="121" max="121" width="13.375" style="70" hidden="1" customWidth="1"/>
    <col min="122" max="122" width="38.625" style="70" hidden="1" customWidth="1"/>
    <col min="123" max="123" width="10.125" style="70" hidden="1" customWidth="1"/>
    <col min="124" max="147" width="1.625" style="70" hidden="1" customWidth="1"/>
    <col min="148" max="149" width="1.625" style="70" customWidth="1"/>
    <col min="150" max="193" width="1.625" style="70"/>
    <col min="194" max="16384" width="1.625" style="1"/>
  </cols>
  <sheetData>
    <row r="1" spans="1:123" ht="12" customHeight="1" x14ac:dyDescent="0.15">
      <c r="A1" s="88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46</v>
      </c>
      <c r="B1" s="89"/>
      <c r="C1" s="90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S1" s="209" t="s">
        <v>0</v>
      </c>
      <c r="AT1" s="175"/>
      <c r="AU1" s="176"/>
      <c r="AV1" s="210" t="s">
        <v>1</v>
      </c>
      <c r="AW1" s="211"/>
      <c r="AX1" s="211"/>
      <c r="AY1" s="211"/>
      <c r="AZ1" s="211"/>
      <c r="BA1" s="211"/>
      <c r="BB1" s="211"/>
      <c r="BC1" s="211"/>
      <c r="BD1" s="211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2</v>
      </c>
      <c r="DM1" s="70" t="s">
        <v>3</v>
      </c>
      <c r="DN1" s="79" t="str">
        <f>IF(COUNTIF(L2,"*】*")&gt;0,MID(L2,FIND("【",L2)+1,FIND("】",L2)-FIND("【",L2)-1),"")</f>
        <v/>
      </c>
      <c r="DR1" s="70" t="s">
        <v>4</v>
      </c>
      <c r="DS1" s="70" t="s">
        <v>5</v>
      </c>
    </row>
    <row r="2" spans="1:123" ht="12" customHeight="1" x14ac:dyDescent="0.15">
      <c r="A2" s="91"/>
      <c r="B2" s="92"/>
      <c r="C2" s="93"/>
      <c r="D2" s="208" t="s">
        <v>6</v>
      </c>
      <c r="E2" s="208"/>
      <c r="F2" s="208"/>
      <c r="G2" s="208"/>
      <c r="H2" s="208"/>
      <c r="I2" s="208"/>
      <c r="J2" s="208"/>
      <c r="K2" s="8"/>
      <c r="L2" s="216" t="s">
        <v>7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8"/>
      <c r="AM2" s="207" t="s">
        <v>8</v>
      </c>
      <c r="AN2" s="208"/>
      <c r="AO2" s="208"/>
      <c r="AP2" s="208"/>
      <c r="AQ2" s="8"/>
      <c r="AS2" s="113"/>
      <c r="AT2" s="114"/>
      <c r="AU2" s="115"/>
      <c r="AV2" s="210"/>
      <c r="AW2" s="211"/>
      <c r="AX2" s="211"/>
      <c r="AY2" s="211"/>
      <c r="AZ2" s="211"/>
      <c r="BA2" s="211"/>
      <c r="BB2" s="211"/>
      <c r="BC2" s="211"/>
      <c r="BD2" s="211"/>
      <c r="BF2" s="332" t="s">
        <v>9</v>
      </c>
      <c r="BG2" s="332"/>
      <c r="BH2" s="332"/>
      <c r="BI2" s="332"/>
      <c r="BJ2" s="332"/>
      <c r="BK2" s="332"/>
      <c r="BL2" s="332"/>
      <c r="BM2" s="332"/>
      <c r="BN2" s="332"/>
      <c r="BO2" s="332"/>
      <c r="BP2" s="332"/>
      <c r="BQ2" s="6"/>
      <c r="BR2" s="178" t="str">
        <f>IF(COUNTIF(DH5:DH9,L2)&gt;0,"↓以下の技術分野について記載ください","↓今回の応募官職では、以下に関する事項は記載不要です")</f>
        <v>↓以下の技術分野について記載ください</v>
      </c>
      <c r="BS2" s="178"/>
      <c r="BT2" s="178"/>
      <c r="BU2" s="178"/>
      <c r="BV2" s="178"/>
      <c r="BW2" s="178"/>
      <c r="BX2" s="178"/>
      <c r="BY2" s="178"/>
      <c r="BZ2" s="178"/>
      <c r="CA2" s="178"/>
      <c r="CB2" s="178"/>
      <c r="CC2" s="178"/>
      <c r="CD2" s="178"/>
      <c r="CE2" s="178"/>
      <c r="CF2" s="178"/>
      <c r="CG2" s="178"/>
      <c r="CH2" s="178"/>
      <c r="CI2" s="178"/>
      <c r="CJ2" s="178"/>
      <c r="CK2" s="178"/>
      <c r="CL2" s="178"/>
      <c r="CM2" s="178"/>
      <c r="CN2" s="178"/>
      <c r="CO2" s="178"/>
      <c r="CP2" s="178"/>
      <c r="CQ2" s="178"/>
      <c r="CR2" s="178"/>
      <c r="CS2" s="178"/>
      <c r="CT2" s="178"/>
      <c r="CU2" s="178"/>
      <c r="CV2" s="178"/>
      <c r="CW2" s="178"/>
      <c r="CX2" s="178"/>
      <c r="CY2" s="178"/>
      <c r="CZ2" s="178"/>
      <c r="DA2" s="178"/>
      <c r="DB2" s="6"/>
      <c r="DC2" s="72"/>
      <c r="DJ2" s="76" t="str">
        <f ca="1">IF(W13="","",TODAY())</f>
        <v/>
      </c>
      <c r="DK2" s="76"/>
      <c r="DL2" s="78" t="s">
        <v>10</v>
      </c>
      <c r="DM2" s="70" t="s">
        <v>11</v>
      </c>
      <c r="DR2" s="70" t="s">
        <v>12</v>
      </c>
      <c r="DS2" s="80" t="s">
        <v>13</v>
      </c>
    </row>
    <row r="3" spans="1:123" ht="12" customHeight="1" x14ac:dyDescent="0.15">
      <c r="A3" s="94"/>
      <c r="B3" s="95"/>
      <c r="C3" s="96"/>
      <c r="D3" s="208"/>
      <c r="E3" s="208"/>
      <c r="F3" s="208"/>
      <c r="G3" s="208"/>
      <c r="H3" s="208"/>
      <c r="I3" s="208"/>
      <c r="J3" s="208"/>
      <c r="K3" s="8"/>
      <c r="L3" s="219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1"/>
      <c r="AM3" s="207"/>
      <c r="AN3" s="208"/>
      <c r="AO3" s="208"/>
      <c r="AP3" s="208"/>
      <c r="AS3" s="9"/>
      <c r="AT3" s="5"/>
      <c r="AU3" s="5"/>
      <c r="AV3" s="5"/>
      <c r="AW3" s="9"/>
      <c r="AX3" s="9"/>
      <c r="AY3" s="9"/>
      <c r="AZ3" s="9"/>
      <c r="BA3" s="9"/>
      <c r="BF3" s="332"/>
      <c r="BG3" s="332"/>
      <c r="BH3" s="332"/>
      <c r="BI3" s="332"/>
      <c r="BJ3" s="332"/>
      <c r="BK3" s="332"/>
      <c r="BL3" s="332"/>
      <c r="BM3" s="332"/>
      <c r="BN3" s="332"/>
      <c r="BO3" s="332"/>
      <c r="BP3" s="332"/>
      <c r="BQ3" s="6"/>
      <c r="BR3" s="178"/>
      <c r="BS3" s="178"/>
      <c r="BT3" s="178"/>
      <c r="BU3" s="178"/>
      <c r="BV3" s="178"/>
      <c r="BW3" s="178"/>
      <c r="BX3" s="178"/>
      <c r="BY3" s="178"/>
      <c r="BZ3" s="178"/>
      <c r="CA3" s="178"/>
      <c r="CB3" s="178"/>
      <c r="CC3" s="178"/>
      <c r="CD3" s="178"/>
      <c r="CE3" s="178"/>
      <c r="CF3" s="178"/>
      <c r="CG3" s="178"/>
      <c r="CH3" s="178"/>
      <c r="CI3" s="178"/>
      <c r="CJ3" s="178"/>
      <c r="CK3" s="178"/>
      <c r="CL3" s="178"/>
      <c r="CM3" s="178"/>
      <c r="CN3" s="178"/>
      <c r="CO3" s="178"/>
      <c r="CP3" s="178"/>
      <c r="CQ3" s="178"/>
      <c r="CR3" s="178"/>
      <c r="CS3" s="178"/>
      <c r="CT3" s="178"/>
      <c r="CU3" s="178"/>
      <c r="CV3" s="178"/>
      <c r="CW3" s="178"/>
      <c r="CX3" s="178"/>
      <c r="CY3" s="178"/>
      <c r="CZ3" s="178"/>
      <c r="DA3" s="178"/>
      <c r="DB3" s="6"/>
      <c r="DC3" s="72"/>
      <c r="DJ3" s="76" t="str">
        <f>ASC(J15)&amp;"ｰ"&amp;ASC(O15)</f>
        <v>ｰ</v>
      </c>
      <c r="DL3" s="77"/>
      <c r="DM3" s="79"/>
      <c r="DN3" s="79"/>
      <c r="DR3" s="70" t="s">
        <v>14</v>
      </c>
      <c r="DS3" s="80" t="s">
        <v>15</v>
      </c>
    </row>
    <row r="4" spans="1:123" ht="12" customHeight="1" x14ac:dyDescent="0.15">
      <c r="D4" s="222" t="s">
        <v>16</v>
      </c>
      <c r="E4" s="222"/>
      <c r="F4" s="222"/>
      <c r="G4" s="222"/>
      <c r="H4" s="222"/>
      <c r="I4" s="222"/>
      <c r="J4" s="222"/>
      <c r="K4" s="10"/>
      <c r="L4" s="22" t="str">
        <f>IF(COUNTIF(L2, "*【〇〇*"), "※希望課室名を〇〇の中に記載ください", "")</f>
        <v/>
      </c>
      <c r="AR4" s="12"/>
      <c r="AS4" s="24"/>
      <c r="AT4" s="51"/>
      <c r="AU4" s="51"/>
      <c r="AV4" s="51"/>
      <c r="AW4" s="51"/>
      <c r="AX4" s="51"/>
      <c r="AY4" s="51"/>
      <c r="AZ4" s="51"/>
      <c r="BA4" s="52"/>
      <c r="BF4" s="62"/>
      <c r="BG4" s="159" t="s">
        <v>17</v>
      </c>
      <c r="BH4" s="160"/>
      <c r="BI4" s="160"/>
      <c r="BJ4" s="160"/>
      <c r="BK4" s="160"/>
      <c r="BL4" s="160"/>
      <c r="BM4" s="160"/>
      <c r="BN4" s="160"/>
      <c r="BO4" s="163" t="s">
        <v>18</v>
      </c>
      <c r="BP4" s="163"/>
      <c r="BQ4" s="164"/>
      <c r="BR4" s="186">
        <v>1</v>
      </c>
      <c r="BS4" s="186"/>
      <c r="BT4" s="186"/>
      <c r="BU4" s="186"/>
      <c r="BV4" s="186"/>
      <c r="BW4" s="186"/>
      <c r="BX4" s="186"/>
      <c r="BY4" s="186"/>
      <c r="BZ4" s="186"/>
      <c r="CA4" s="186"/>
      <c r="CB4" s="187"/>
      <c r="CC4" s="153" t="s">
        <v>20</v>
      </c>
      <c r="CD4" s="154"/>
      <c r="CE4" s="154"/>
      <c r="CF4" s="154"/>
      <c r="CG4" s="154"/>
      <c r="CH4" s="154"/>
      <c r="CI4" s="154"/>
      <c r="CJ4" s="155"/>
      <c r="CK4" s="185" t="s">
        <v>190</v>
      </c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7"/>
      <c r="DC4" s="73"/>
      <c r="DD4" s="73"/>
      <c r="DE4" s="73"/>
      <c r="DJ4" s="76" t="str">
        <f>DBCS(H17)</f>
        <v/>
      </c>
      <c r="DN4" s="79" t="str">
        <f>IF(COUNTIF(L2,"*】*")&gt;0,MID(L2,FIND("】",L2)+1,1000),L2)</f>
        <v>特許審査調査員（データベース整備支援担当）</v>
      </c>
      <c r="DR4" s="70" t="s">
        <v>21</v>
      </c>
      <c r="DS4" s="80" t="s">
        <v>22</v>
      </c>
    </row>
    <row r="5" spans="1:123" ht="12.75" customHeight="1" x14ac:dyDescent="0.15">
      <c r="D5" s="222"/>
      <c r="E5" s="222"/>
      <c r="F5" s="222"/>
      <c r="G5" s="222"/>
      <c r="H5" s="222"/>
      <c r="I5" s="222"/>
      <c r="J5" s="222"/>
      <c r="K5" s="10"/>
      <c r="L5" s="11"/>
      <c r="AR5" s="12"/>
      <c r="AS5" s="150" t="s">
        <v>23</v>
      </c>
      <c r="AT5" s="151"/>
      <c r="AU5" s="151"/>
      <c r="AV5" s="151"/>
      <c r="AW5" s="151"/>
      <c r="AX5" s="151"/>
      <c r="AY5" s="151"/>
      <c r="AZ5" s="151"/>
      <c r="BA5" s="152"/>
      <c r="BF5" s="62"/>
      <c r="BG5" s="161"/>
      <c r="BH5" s="162"/>
      <c r="BI5" s="162"/>
      <c r="BJ5" s="162"/>
      <c r="BK5" s="162"/>
      <c r="BL5" s="162"/>
      <c r="BM5" s="162"/>
      <c r="BN5" s="162"/>
      <c r="BO5" s="165"/>
      <c r="BP5" s="165"/>
      <c r="BQ5" s="166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90"/>
      <c r="CC5" s="156"/>
      <c r="CD5" s="157"/>
      <c r="CE5" s="157"/>
      <c r="CF5" s="157"/>
      <c r="CG5" s="157"/>
      <c r="CH5" s="157"/>
      <c r="CI5" s="157"/>
      <c r="CJ5" s="158"/>
      <c r="CK5" s="188"/>
      <c r="CL5" s="189"/>
      <c r="CM5" s="189"/>
      <c r="CN5" s="189"/>
      <c r="CO5" s="189"/>
      <c r="CP5" s="189"/>
      <c r="CQ5" s="189"/>
      <c r="CR5" s="189"/>
      <c r="CS5" s="189"/>
      <c r="CT5" s="189"/>
      <c r="CU5" s="189"/>
      <c r="CV5" s="189"/>
      <c r="CW5" s="189"/>
      <c r="CX5" s="189"/>
      <c r="CY5" s="189"/>
      <c r="CZ5" s="189"/>
      <c r="DA5" s="189"/>
      <c r="DB5" s="190"/>
      <c r="DC5" s="73"/>
      <c r="DD5" s="73"/>
      <c r="DE5" s="73"/>
      <c r="DH5" s="70" t="s">
        <v>24</v>
      </c>
      <c r="DJ5" s="76" t="str">
        <f>DBCS(M19)</f>
        <v/>
      </c>
      <c r="DK5" s="77">
        <f>IF(BR4="","",BR4)</f>
        <v>1</v>
      </c>
      <c r="DL5" s="77" t="str">
        <f>IF(CK4="","",CK4)</f>
        <v>機械一般</v>
      </c>
      <c r="DR5" s="70" t="s">
        <v>25</v>
      </c>
      <c r="DS5" s="80" t="s">
        <v>26</v>
      </c>
    </row>
    <row r="6" spans="1:123" ht="12" customHeight="1" x14ac:dyDescent="0.15">
      <c r="D6" s="23"/>
      <c r="E6" s="23"/>
      <c r="F6" s="23"/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111" t="s">
        <v>27</v>
      </c>
      <c r="AB6" s="111"/>
      <c r="AC6" s="111"/>
      <c r="AD6" s="149"/>
      <c r="AE6" s="149"/>
      <c r="AF6" s="149" t="s">
        <v>28</v>
      </c>
      <c r="AG6" s="149"/>
      <c r="AH6" s="149"/>
      <c r="AI6" s="149"/>
      <c r="AJ6" s="149" t="s">
        <v>29</v>
      </c>
      <c r="AK6" s="149"/>
      <c r="AL6" s="149"/>
      <c r="AM6" s="149"/>
      <c r="AN6" s="111" t="s">
        <v>30</v>
      </c>
      <c r="AO6" s="111"/>
      <c r="AP6" s="111"/>
      <c r="AQ6" s="111"/>
      <c r="AR6" s="12"/>
      <c r="AS6" s="150"/>
      <c r="AT6" s="151"/>
      <c r="AU6" s="151"/>
      <c r="AV6" s="151"/>
      <c r="AW6" s="151"/>
      <c r="AX6" s="151"/>
      <c r="AY6" s="151"/>
      <c r="AZ6" s="151"/>
      <c r="BA6" s="152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2"/>
      <c r="DH6" s="70" t="s">
        <v>31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R6" s="70" t="s">
        <v>32</v>
      </c>
      <c r="DS6" s="80" t="s">
        <v>33</v>
      </c>
    </row>
    <row r="7" spans="1:123" ht="13.5" customHeight="1" x14ac:dyDescent="0.15">
      <c r="D7" s="170" t="s">
        <v>34</v>
      </c>
      <c r="E7" s="171"/>
      <c r="F7" s="171"/>
      <c r="G7" s="172"/>
      <c r="H7" s="239" ph="1"/>
      <c r="I7" s="168" ph="1"/>
      <c r="J7" s="168" ph="1"/>
      <c r="K7" s="168" ph="1"/>
      <c r="L7" s="168" ph="1"/>
      <c r="M7" s="168" ph="1"/>
      <c r="N7" s="168" ph="1"/>
      <c r="O7" s="168" ph="1"/>
      <c r="P7" s="168" ph="1"/>
      <c r="Q7" s="168" ph="1"/>
      <c r="R7" s="168" ph="1"/>
      <c r="S7" s="168" ph="1"/>
      <c r="T7" s="168" ph="1"/>
      <c r="U7" s="168" ph="1"/>
      <c r="V7" s="168" ph="1"/>
      <c r="W7" s="168" ph="1"/>
      <c r="X7" s="240" ph="1"/>
      <c r="Y7" s="167"/>
      <c r="Z7" s="168"/>
      <c r="AA7" s="168"/>
      <c r="AB7" s="168"/>
      <c r="AC7" s="168"/>
      <c r="AD7" s="168"/>
      <c r="AE7" s="168"/>
      <c r="AF7" s="168"/>
      <c r="AG7" s="168"/>
      <c r="AH7" s="168"/>
      <c r="AI7" s="168"/>
      <c r="AJ7" s="168"/>
      <c r="AK7" s="168"/>
      <c r="AL7" s="168"/>
      <c r="AM7" s="168"/>
      <c r="AN7" s="168"/>
      <c r="AO7" s="168"/>
      <c r="AP7" s="168"/>
      <c r="AQ7" s="169"/>
      <c r="AR7" s="12"/>
      <c r="AS7" s="223" t="s">
        <v>35</v>
      </c>
      <c r="AT7" s="224"/>
      <c r="AU7" s="224"/>
      <c r="AV7" s="224"/>
      <c r="AW7" s="224"/>
      <c r="AX7" s="224"/>
      <c r="AY7" s="224"/>
      <c r="AZ7" s="224"/>
      <c r="BA7" s="225"/>
      <c r="BF7" s="177" t="s">
        <v>36</v>
      </c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29"/>
      <c r="BR7" s="178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8"/>
      <c r="CZ7" s="178"/>
      <c r="DA7" s="178"/>
      <c r="DB7" s="29"/>
      <c r="DC7" s="24"/>
      <c r="DD7" s="24"/>
      <c r="DE7" s="24"/>
      <c r="DF7" s="81"/>
      <c r="DH7" s="70" t="s">
        <v>37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R7" s="70" t="s">
        <v>38</v>
      </c>
      <c r="DS7" s="80" t="s">
        <v>39</v>
      </c>
    </row>
    <row r="8" spans="1:123" ht="12" customHeight="1" x14ac:dyDescent="0.15">
      <c r="D8" s="140" t="s">
        <v>40</v>
      </c>
      <c r="E8" s="141"/>
      <c r="F8" s="141"/>
      <c r="G8" s="142"/>
      <c r="H8" s="284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6"/>
      <c r="Y8" s="293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94"/>
      <c r="AR8" s="12"/>
      <c r="AS8" s="223"/>
      <c r="AT8" s="224"/>
      <c r="AU8" s="224"/>
      <c r="AV8" s="224"/>
      <c r="AW8" s="224"/>
      <c r="AX8" s="224"/>
      <c r="AY8" s="224"/>
      <c r="AZ8" s="224"/>
      <c r="BA8" s="225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29"/>
      <c r="BR8" s="178"/>
      <c r="BS8" s="178"/>
      <c r="BT8" s="178"/>
      <c r="BU8" s="178"/>
      <c r="BV8" s="178"/>
      <c r="BW8" s="178"/>
      <c r="BX8" s="178"/>
      <c r="BY8" s="178"/>
      <c r="BZ8" s="178"/>
      <c r="CA8" s="178"/>
      <c r="CB8" s="178"/>
      <c r="CC8" s="178"/>
      <c r="CD8" s="178"/>
      <c r="CE8" s="178"/>
      <c r="CF8" s="178"/>
      <c r="CG8" s="178"/>
      <c r="CH8" s="178"/>
      <c r="CI8" s="178"/>
      <c r="CJ8" s="178"/>
      <c r="CK8" s="178"/>
      <c r="CL8" s="178"/>
      <c r="CM8" s="178"/>
      <c r="CN8" s="178"/>
      <c r="CO8" s="178"/>
      <c r="CP8" s="178"/>
      <c r="CQ8" s="178"/>
      <c r="CR8" s="178"/>
      <c r="CS8" s="178"/>
      <c r="CT8" s="178"/>
      <c r="CU8" s="178"/>
      <c r="CV8" s="178"/>
      <c r="CW8" s="178"/>
      <c r="CX8" s="178"/>
      <c r="CY8" s="178"/>
      <c r="CZ8" s="178"/>
      <c r="DA8" s="178"/>
      <c r="DB8" s="29"/>
      <c r="DC8" s="24"/>
      <c r="DD8" s="24"/>
      <c r="DE8" s="24"/>
      <c r="DF8" s="81"/>
      <c r="DH8" s="70" t="s">
        <v>41</v>
      </c>
      <c r="DR8" s="70" t="s">
        <v>42</v>
      </c>
      <c r="DS8" s="80" t="s">
        <v>43</v>
      </c>
    </row>
    <row r="9" spans="1:123" ht="12.75" customHeight="1" x14ac:dyDescent="0.15">
      <c r="D9" s="143"/>
      <c r="E9" s="144"/>
      <c r="F9" s="144"/>
      <c r="G9" s="145"/>
      <c r="H9" s="287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9"/>
      <c r="Y9" s="295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8"/>
      <c r="AP9" s="288"/>
      <c r="AQ9" s="296"/>
      <c r="AR9" s="12"/>
      <c r="AS9" s="223"/>
      <c r="AT9" s="224"/>
      <c r="AU9" s="224"/>
      <c r="AV9" s="224"/>
      <c r="AW9" s="224"/>
      <c r="AX9" s="224"/>
      <c r="AY9" s="224"/>
      <c r="AZ9" s="224"/>
      <c r="BA9" s="225"/>
      <c r="BF9" s="24"/>
      <c r="BG9" s="173" t="s">
        <v>44</v>
      </c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  <c r="CT9" s="173"/>
      <c r="CU9" s="173"/>
      <c r="CV9" s="173"/>
      <c r="CW9" s="173"/>
      <c r="CX9" s="173"/>
      <c r="CY9" s="173"/>
      <c r="CZ9" s="173"/>
      <c r="DA9" s="173"/>
      <c r="DB9" s="173"/>
      <c r="DC9" s="24"/>
      <c r="DD9" s="24"/>
      <c r="DE9" s="24"/>
      <c r="DF9" s="81"/>
      <c r="DH9" s="70" t="s">
        <v>45</v>
      </c>
      <c r="DJ9" s="76" t="str">
        <f>IF(AS1="〇","〇","")</f>
        <v/>
      </c>
      <c r="DK9" s="76" t="str">
        <f>IF(OR(BG12="選択してください",BG12="記載不要"),"",BG12)</f>
        <v>※選択してください※</v>
      </c>
      <c r="DR9" s="70" t="s">
        <v>46</v>
      </c>
      <c r="DS9" s="80" t="s">
        <v>47</v>
      </c>
    </row>
    <row r="10" spans="1:123" ht="12" customHeight="1" x14ac:dyDescent="0.15">
      <c r="D10" s="143"/>
      <c r="E10" s="144"/>
      <c r="F10" s="144"/>
      <c r="G10" s="145"/>
      <c r="H10" s="287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9"/>
      <c r="Y10" s="295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96"/>
      <c r="AR10" s="12"/>
      <c r="AS10" s="150" t="s">
        <v>48</v>
      </c>
      <c r="AT10" s="151"/>
      <c r="AU10" s="151"/>
      <c r="AV10" s="151"/>
      <c r="AW10" s="151"/>
      <c r="AX10" s="151"/>
      <c r="AY10" s="151"/>
      <c r="AZ10" s="151"/>
      <c r="BA10" s="152"/>
      <c r="BF10" s="29"/>
      <c r="BG10" s="173" t="s">
        <v>49</v>
      </c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  <c r="CT10" s="173"/>
      <c r="CU10" s="173"/>
      <c r="CV10" s="173"/>
      <c r="CW10" s="173"/>
      <c r="CX10" s="173"/>
      <c r="CY10" s="173"/>
      <c r="CZ10" s="173"/>
      <c r="DA10" s="173"/>
      <c r="DB10" s="173"/>
      <c r="DC10" s="24"/>
      <c r="DD10" s="24"/>
      <c r="DE10" s="24"/>
      <c r="DF10" s="81"/>
      <c r="DR10" s="70" t="s">
        <v>50</v>
      </c>
      <c r="DS10" s="80" t="s">
        <v>51</v>
      </c>
    </row>
    <row r="11" spans="1:123" ht="12" customHeight="1" x14ac:dyDescent="0.15">
      <c r="D11" s="143"/>
      <c r="E11" s="144"/>
      <c r="F11" s="144"/>
      <c r="G11" s="145"/>
      <c r="H11" s="287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9"/>
      <c r="Y11" s="295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88"/>
      <c r="AQ11" s="296"/>
      <c r="AR11" s="12"/>
      <c r="AS11" s="150"/>
      <c r="AT11" s="151"/>
      <c r="AU11" s="151"/>
      <c r="AV11" s="151"/>
      <c r="AW11" s="151"/>
      <c r="AX11" s="151"/>
      <c r="AY11" s="151"/>
      <c r="AZ11" s="151"/>
      <c r="BA11" s="152"/>
      <c r="BF11" s="29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  <c r="CT11" s="174"/>
      <c r="CU11" s="174"/>
      <c r="CV11" s="174"/>
      <c r="CW11" s="174"/>
      <c r="CX11" s="174"/>
      <c r="CY11" s="174"/>
      <c r="CZ11" s="174"/>
      <c r="DA11" s="174"/>
      <c r="DB11" s="174"/>
      <c r="DC11" s="74"/>
      <c r="DD11" s="24"/>
      <c r="DE11" s="24"/>
      <c r="DF11" s="81"/>
      <c r="DR11" s="70" t="s">
        <v>52</v>
      </c>
      <c r="DS11" s="80" t="s">
        <v>53</v>
      </c>
    </row>
    <row r="12" spans="1:123" ht="12" customHeight="1" x14ac:dyDescent="0.15">
      <c r="D12" s="146"/>
      <c r="E12" s="147"/>
      <c r="F12" s="147"/>
      <c r="G12" s="148"/>
      <c r="H12" s="290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2"/>
      <c r="Y12" s="297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8"/>
      <c r="AR12" s="13"/>
      <c r="AS12" s="53"/>
      <c r="AT12" s="54"/>
      <c r="AU12" s="54"/>
      <c r="AV12" s="54"/>
      <c r="AW12" s="54"/>
      <c r="AX12" s="54"/>
      <c r="AY12" s="54"/>
      <c r="AZ12" s="54"/>
      <c r="BA12" s="55"/>
      <c r="BF12" s="63"/>
      <c r="BG12" s="179" t="s">
        <v>19</v>
      </c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180"/>
      <c r="BW12" s="180"/>
      <c r="BX12" s="180"/>
      <c r="BY12" s="180"/>
      <c r="BZ12" s="180"/>
      <c r="CA12" s="180"/>
      <c r="CB12" s="180"/>
      <c r="CC12" s="180"/>
      <c r="CD12" s="180"/>
      <c r="CE12" s="180"/>
      <c r="CF12" s="180"/>
      <c r="CG12" s="180"/>
      <c r="CH12" s="180"/>
      <c r="CI12" s="180"/>
      <c r="CJ12" s="180"/>
      <c r="CK12" s="180"/>
      <c r="CL12" s="180"/>
      <c r="CM12" s="180"/>
      <c r="CN12" s="180"/>
      <c r="CO12" s="180"/>
      <c r="CP12" s="180"/>
      <c r="CQ12" s="180"/>
      <c r="CR12" s="180"/>
      <c r="CS12" s="180"/>
      <c r="CT12" s="180"/>
      <c r="CU12" s="180"/>
      <c r="CV12" s="180"/>
      <c r="CW12" s="180"/>
      <c r="CX12" s="180"/>
      <c r="CY12" s="180"/>
      <c r="CZ12" s="180"/>
      <c r="DA12" s="180"/>
      <c r="DB12" s="181"/>
      <c r="DC12" s="75"/>
      <c r="DD12" s="75"/>
      <c r="DE12" s="75"/>
      <c r="DF12" s="63"/>
      <c r="DG12" s="82"/>
      <c r="DH12" s="70" t="s">
        <v>24</v>
      </c>
      <c r="DR12" s="70" t="s">
        <v>54</v>
      </c>
      <c r="DS12" s="80" t="s">
        <v>55</v>
      </c>
    </row>
    <row r="13" spans="1:123" ht="12" customHeight="1" x14ac:dyDescent="0.15">
      <c r="D13" s="236" t="s">
        <v>56</v>
      </c>
      <c r="E13" s="237"/>
      <c r="F13" s="237"/>
      <c r="G13" s="238"/>
      <c r="H13" s="299" t="s">
        <v>10</v>
      </c>
      <c r="I13" s="300"/>
      <c r="J13" s="300"/>
      <c r="K13" s="300"/>
      <c r="L13" s="300"/>
      <c r="M13" s="175"/>
      <c r="N13" s="175"/>
      <c r="O13" s="175"/>
      <c r="P13" s="237" t="s">
        <v>28</v>
      </c>
      <c r="Q13" s="237"/>
      <c r="R13" s="175"/>
      <c r="S13" s="175"/>
      <c r="T13" s="175"/>
      <c r="U13" s="237" t="s">
        <v>57</v>
      </c>
      <c r="V13" s="237"/>
      <c r="W13" s="175"/>
      <c r="X13" s="175"/>
      <c r="Y13" s="175"/>
      <c r="Z13" s="237" t="s">
        <v>58</v>
      </c>
      <c r="AA13" s="237"/>
      <c r="AB13" s="175" t="s">
        <v>59</v>
      </c>
      <c r="AC13" s="175"/>
      <c r="AD13" s="226" t="str">
        <f>IF(W13="","",DATEDIF(DJ1,DJ2,"y"))</f>
        <v/>
      </c>
      <c r="AE13" s="226"/>
      <c r="AF13" s="226"/>
      <c r="AG13" s="175" t="s">
        <v>60</v>
      </c>
      <c r="AH13" s="176"/>
      <c r="AI13" s="236" t="s">
        <v>61</v>
      </c>
      <c r="AJ13" s="237"/>
      <c r="AK13" s="237"/>
      <c r="AL13" s="237"/>
      <c r="AM13" s="175" t="s">
        <v>62</v>
      </c>
      <c r="AN13" s="175"/>
      <c r="AO13" s="175"/>
      <c r="AP13" s="175"/>
      <c r="AQ13" s="176"/>
      <c r="AR13" s="13"/>
      <c r="AS13" s="56"/>
      <c r="AT13" s="57"/>
      <c r="AU13" s="57"/>
      <c r="AV13" s="57"/>
      <c r="AW13" s="57"/>
      <c r="AX13" s="57"/>
      <c r="AY13" s="57"/>
      <c r="AZ13" s="57"/>
      <c r="BA13" s="58"/>
      <c r="BF13" s="63"/>
      <c r="BG13" s="182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4"/>
      <c r="DC13" s="75"/>
      <c r="DD13" s="75"/>
      <c r="DE13" s="75"/>
      <c r="DF13" s="63"/>
      <c r="DG13" s="82"/>
      <c r="DH13" s="70" t="s">
        <v>31</v>
      </c>
      <c r="DR13" s="70" t="s">
        <v>63</v>
      </c>
      <c r="DS13" s="80" t="s">
        <v>64</v>
      </c>
    </row>
    <row r="14" spans="1:123" ht="12" customHeight="1" x14ac:dyDescent="0.15">
      <c r="D14" s="146"/>
      <c r="E14" s="147"/>
      <c r="F14" s="147"/>
      <c r="G14" s="148"/>
      <c r="H14" s="301"/>
      <c r="I14" s="302"/>
      <c r="J14" s="302"/>
      <c r="K14" s="302"/>
      <c r="L14" s="302"/>
      <c r="M14" s="114"/>
      <c r="N14" s="114"/>
      <c r="O14" s="114"/>
      <c r="P14" s="147"/>
      <c r="Q14" s="147"/>
      <c r="R14" s="114"/>
      <c r="S14" s="114"/>
      <c r="T14" s="114"/>
      <c r="U14" s="147"/>
      <c r="V14" s="147"/>
      <c r="W14" s="114"/>
      <c r="X14" s="114"/>
      <c r="Y14" s="114"/>
      <c r="Z14" s="147"/>
      <c r="AA14" s="147"/>
      <c r="AB14" s="114"/>
      <c r="AC14" s="114"/>
      <c r="AD14" s="227"/>
      <c r="AE14" s="227"/>
      <c r="AF14" s="227"/>
      <c r="AG14" s="114"/>
      <c r="AH14" s="115"/>
      <c r="AI14" s="146"/>
      <c r="AJ14" s="147"/>
      <c r="AK14" s="147"/>
      <c r="AL14" s="147"/>
      <c r="AM14" s="114"/>
      <c r="AN14" s="114"/>
      <c r="AO14" s="114"/>
      <c r="AP14" s="114"/>
      <c r="AQ14" s="115"/>
      <c r="AS14" s="14"/>
      <c r="BF14" s="197" t="s">
        <v>65</v>
      </c>
      <c r="BG14" s="197"/>
      <c r="BH14" s="197"/>
      <c r="BI14" s="197"/>
      <c r="BJ14" s="197"/>
      <c r="BK14" s="197"/>
      <c r="BL14" s="197"/>
      <c r="BM14" s="197"/>
      <c r="BN14" s="197"/>
      <c r="BO14" s="197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75"/>
      <c r="DE14" s="75"/>
      <c r="DF14" s="63"/>
      <c r="DG14" s="82"/>
      <c r="DH14" s="70" t="s">
        <v>37</v>
      </c>
      <c r="DR14" s="70" t="s">
        <v>66</v>
      </c>
      <c r="DS14" s="80" t="s">
        <v>67</v>
      </c>
    </row>
    <row r="15" spans="1:123" ht="14.45" customHeight="1" x14ac:dyDescent="0.15">
      <c r="D15" s="315" t="s">
        <v>68</v>
      </c>
      <c r="E15" s="316"/>
      <c r="F15" s="316"/>
      <c r="G15" s="317"/>
      <c r="H15" s="232" t="s">
        <v>69</v>
      </c>
      <c r="I15" s="233"/>
      <c r="J15" s="283"/>
      <c r="K15" s="283"/>
      <c r="L15" s="283"/>
      <c r="M15" s="283"/>
      <c r="N15" s="59" t="s">
        <v>70</v>
      </c>
      <c r="O15" s="283"/>
      <c r="P15" s="283"/>
      <c r="Q15" s="283"/>
      <c r="R15" s="283"/>
      <c r="S15" s="283"/>
      <c r="T15" s="234" t="s">
        <v>71</v>
      </c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5"/>
      <c r="AN15" s="263" t="s">
        <v>72</v>
      </c>
      <c r="AO15" s="281"/>
      <c r="AP15" s="191"/>
      <c r="AQ15" s="192"/>
      <c r="AR15" s="212"/>
      <c r="AS15" s="214" t="s">
        <v>73</v>
      </c>
      <c r="AT15" s="191"/>
      <c r="AU15" s="192"/>
      <c r="AV15" s="212"/>
      <c r="AW15" s="214" t="s">
        <v>70</v>
      </c>
      <c r="AX15" s="191"/>
      <c r="AY15" s="192"/>
      <c r="AZ15" s="192"/>
      <c r="BA15" s="193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64" t="s">
        <v>74</v>
      </c>
      <c r="BQ15" s="65" t="s">
        <v>75</v>
      </c>
      <c r="BR15" s="66"/>
      <c r="BS15" s="64"/>
      <c r="BT15" s="64"/>
      <c r="BU15" s="67"/>
      <c r="BV15" s="67"/>
      <c r="BW15" s="67"/>
      <c r="BX15" s="67"/>
      <c r="BY15" s="67"/>
      <c r="BZ15" s="67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24"/>
      <c r="DE15" s="24"/>
      <c r="DF15" s="81"/>
      <c r="DH15" s="70" t="s">
        <v>76</v>
      </c>
      <c r="DR15" s="70" t="s">
        <v>77</v>
      </c>
      <c r="DS15" s="80" t="s">
        <v>78</v>
      </c>
    </row>
    <row r="16" spans="1:123" ht="15" customHeight="1" x14ac:dyDescent="0.15">
      <c r="D16" s="170" t="s">
        <v>34</v>
      </c>
      <c r="E16" s="171"/>
      <c r="F16" s="171"/>
      <c r="G16" s="172"/>
      <c r="H16" s="241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3"/>
      <c r="AN16" s="266"/>
      <c r="AO16" s="282"/>
      <c r="AP16" s="194"/>
      <c r="AQ16" s="195"/>
      <c r="AR16" s="213"/>
      <c r="AS16" s="215"/>
      <c r="AT16" s="194"/>
      <c r="AU16" s="195"/>
      <c r="AV16" s="213"/>
      <c r="AW16" s="215"/>
      <c r="AX16" s="194"/>
      <c r="AY16" s="195"/>
      <c r="AZ16" s="195"/>
      <c r="BA16" s="196"/>
      <c r="BF16" s="228" t="s">
        <v>79</v>
      </c>
      <c r="BG16" s="229"/>
      <c r="BH16" s="230" t="s">
        <v>28</v>
      </c>
      <c r="BI16" s="231"/>
      <c r="BJ16" s="255" t="s">
        <v>29</v>
      </c>
      <c r="BK16" s="255"/>
      <c r="BL16" s="333" t="s">
        <v>80</v>
      </c>
      <c r="BM16" s="334"/>
      <c r="BN16" s="334"/>
      <c r="BO16" s="334"/>
      <c r="BP16" s="334"/>
      <c r="BQ16" s="334"/>
      <c r="BR16" s="334"/>
      <c r="BS16" s="334"/>
      <c r="BT16" s="334"/>
      <c r="BU16" s="334"/>
      <c r="BV16" s="334"/>
      <c r="BW16" s="334"/>
      <c r="BX16" s="334"/>
      <c r="BY16" s="334"/>
      <c r="BZ16" s="334"/>
      <c r="CA16" s="334"/>
      <c r="CB16" s="334"/>
      <c r="CC16" s="334"/>
      <c r="CD16" s="334"/>
      <c r="CE16" s="334"/>
      <c r="CF16" s="334"/>
      <c r="CG16" s="334"/>
      <c r="CH16" s="334"/>
      <c r="CI16" s="334"/>
      <c r="CJ16" s="334"/>
      <c r="CK16" s="334"/>
      <c r="CL16" s="334"/>
      <c r="CM16" s="334"/>
      <c r="CN16" s="334"/>
      <c r="CO16" s="334"/>
      <c r="CP16" s="334"/>
      <c r="CQ16" s="334"/>
      <c r="CR16" s="334"/>
      <c r="CS16" s="334"/>
      <c r="CT16" s="334"/>
      <c r="CU16" s="334"/>
      <c r="CV16" s="334"/>
      <c r="CW16" s="334"/>
      <c r="CX16" s="334"/>
      <c r="CY16" s="334"/>
      <c r="CZ16" s="334"/>
      <c r="DA16" s="334"/>
      <c r="DB16" s="334"/>
      <c r="DC16" s="335"/>
      <c r="DD16" s="24"/>
      <c r="DE16" s="24"/>
      <c r="DF16" s="81"/>
      <c r="DH16" s="70" t="s">
        <v>81</v>
      </c>
      <c r="DR16" s="70" t="s">
        <v>82</v>
      </c>
      <c r="DS16" s="80" t="s">
        <v>83</v>
      </c>
    </row>
    <row r="17" spans="4:135" ht="12" customHeight="1" x14ac:dyDescent="0.15">
      <c r="D17" s="140" t="s">
        <v>84</v>
      </c>
      <c r="E17" s="141"/>
      <c r="F17" s="141"/>
      <c r="G17" s="142"/>
      <c r="H17" s="269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1"/>
      <c r="BF17" s="199"/>
      <c r="BG17" s="200"/>
      <c r="BH17" s="200"/>
      <c r="BI17" s="200"/>
      <c r="BJ17" s="200"/>
      <c r="BK17" s="200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  <c r="CB17" s="203"/>
      <c r="CC17" s="203"/>
      <c r="CD17" s="203"/>
      <c r="CE17" s="203"/>
      <c r="CF17" s="203"/>
      <c r="CG17" s="203"/>
      <c r="CH17" s="203"/>
      <c r="CI17" s="203"/>
      <c r="CJ17" s="203"/>
      <c r="CK17" s="203"/>
      <c r="CL17" s="203"/>
      <c r="CM17" s="203"/>
      <c r="CN17" s="203"/>
      <c r="CO17" s="203"/>
      <c r="CP17" s="203"/>
      <c r="CQ17" s="203"/>
      <c r="CR17" s="203"/>
      <c r="CS17" s="203"/>
      <c r="CT17" s="203"/>
      <c r="CU17" s="203"/>
      <c r="CV17" s="203"/>
      <c r="CW17" s="203"/>
      <c r="CX17" s="203"/>
      <c r="CY17" s="203"/>
      <c r="CZ17" s="203"/>
      <c r="DA17" s="203"/>
      <c r="DB17" s="203"/>
      <c r="DC17" s="204"/>
      <c r="DD17" s="24"/>
      <c r="DE17" s="24"/>
      <c r="DF17" s="81"/>
      <c r="DH17" s="70" t="s">
        <v>85</v>
      </c>
      <c r="DR17" s="70" t="s">
        <v>86</v>
      </c>
      <c r="DS17" s="80" t="s">
        <v>87</v>
      </c>
    </row>
    <row r="18" spans="4:135" ht="12" customHeight="1" x14ac:dyDescent="0.15">
      <c r="D18" s="143"/>
      <c r="E18" s="144"/>
      <c r="F18" s="144"/>
      <c r="G18" s="145"/>
      <c r="H18" s="272"/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  <c r="U18" s="273"/>
      <c r="V18" s="273"/>
      <c r="W18" s="273"/>
      <c r="X18" s="273"/>
      <c r="Y18" s="273"/>
      <c r="Z18" s="273"/>
      <c r="AA18" s="273"/>
      <c r="AB18" s="273"/>
      <c r="AC18" s="273"/>
      <c r="AD18" s="273"/>
      <c r="AE18" s="273"/>
      <c r="AF18" s="273"/>
      <c r="AG18" s="273"/>
      <c r="AH18" s="273"/>
      <c r="AI18" s="273"/>
      <c r="AJ18" s="273"/>
      <c r="AK18" s="273"/>
      <c r="AL18" s="273"/>
      <c r="AM18" s="273"/>
      <c r="AN18" s="273"/>
      <c r="AO18" s="273"/>
      <c r="AP18" s="273"/>
      <c r="AQ18" s="273"/>
      <c r="AR18" s="273"/>
      <c r="AS18" s="273"/>
      <c r="AT18" s="273"/>
      <c r="AU18" s="273"/>
      <c r="AV18" s="273"/>
      <c r="AW18" s="273"/>
      <c r="AX18" s="273"/>
      <c r="AY18" s="273"/>
      <c r="AZ18" s="273"/>
      <c r="BA18" s="274"/>
      <c r="BF18" s="201"/>
      <c r="BG18" s="202"/>
      <c r="BH18" s="202"/>
      <c r="BI18" s="202"/>
      <c r="BJ18" s="202"/>
      <c r="BK18" s="202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8"/>
      <c r="DD18" s="24"/>
      <c r="DE18" s="24"/>
      <c r="DF18" s="81"/>
      <c r="DH18" s="70" t="s">
        <v>88</v>
      </c>
      <c r="DR18" s="70" t="s">
        <v>89</v>
      </c>
      <c r="DS18" s="80" t="s">
        <v>90</v>
      </c>
    </row>
    <row r="19" spans="4:135" ht="12" customHeight="1" x14ac:dyDescent="0.15">
      <c r="D19" s="143"/>
      <c r="E19" s="144"/>
      <c r="F19" s="144"/>
      <c r="G19" s="145"/>
      <c r="H19" s="303" t="s">
        <v>91</v>
      </c>
      <c r="I19" s="304"/>
      <c r="J19" s="304"/>
      <c r="K19" s="304"/>
      <c r="L19" s="305"/>
      <c r="M19" s="309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  <c r="AH19" s="310"/>
      <c r="AI19" s="310"/>
      <c r="AJ19" s="310"/>
      <c r="AK19" s="310"/>
      <c r="AL19" s="310"/>
      <c r="AM19" s="310"/>
      <c r="AN19" s="310"/>
      <c r="AO19" s="310"/>
      <c r="AP19" s="310"/>
      <c r="AQ19" s="310"/>
      <c r="AR19" s="310"/>
      <c r="AS19" s="310"/>
      <c r="AT19" s="310"/>
      <c r="AU19" s="310"/>
      <c r="AV19" s="310"/>
      <c r="AW19" s="310"/>
      <c r="AX19" s="310"/>
      <c r="AY19" s="310"/>
      <c r="AZ19" s="310"/>
      <c r="BA19" s="311"/>
      <c r="BF19" s="201"/>
      <c r="BG19" s="202"/>
      <c r="BH19" s="202"/>
      <c r="BI19" s="202"/>
      <c r="BJ19" s="202"/>
      <c r="BK19" s="202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8"/>
      <c r="DD19" s="24"/>
      <c r="DE19" s="24"/>
      <c r="DF19" s="81"/>
      <c r="DH19" s="70" t="s">
        <v>92</v>
      </c>
      <c r="DR19" s="70" t="s">
        <v>93</v>
      </c>
      <c r="DS19" s="80" t="s">
        <v>94</v>
      </c>
    </row>
    <row r="20" spans="4:135" ht="12" customHeight="1" x14ac:dyDescent="0.15">
      <c r="D20" s="146"/>
      <c r="E20" s="147"/>
      <c r="F20" s="147"/>
      <c r="G20" s="148"/>
      <c r="H20" s="306"/>
      <c r="I20" s="307"/>
      <c r="J20" s="307"/>
      <c r="K20" s="307"/>
      <c r="L20" s="308"/>
      <c r="M20" s="312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4"/>
      <c r="BF20" s="201"/>
      <c r="BG20" s="202"/>
      <c r="BH20" s="202"/>
      <c r="BI20" s="202"/>
      <c r="BJ20" s="202"/>
      <c r="BK20" s="202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8"/>
      <c r="DD20" s="24"/>
      <c r="DE20" s="24"/>
      <c r="DF20" s="81"/>
      <c r="DR20" s="70" t="s">
        <v>95</v>
      </c>
      <c r="DS20" s="80" t="s">
        <v>96</v>
      </c>
    </row>
    <row r="21" spans="4:135" ht="12" customHeight="1" x14ac:dyDescent="0.15">
      <c r="D21" s="236" t="s">
        <v>97</v>
      </c>
      <c r="E21" s="237"/>
      <c r="F21" s="237"/>
      <c r="G21" s="238"/>
      <c r="H21" s="318"/>
      <c r="I21" s="192"/>
      <c r="J21" s="192"/>
      <c r="K21" s="192"/>
      <c r="L21" s="214" t="s">
        <v>73</v>
      </c>
      <c r="M21" s="192"/>
      <c r="N21" s="192"/>
      <c r="O21" s="192"/>
      <c r="P21" s="192"/>
      <c r="Q21" s="192"/>
      <c r="R21" s="192"/>
      <c r="S21" s="214" t="s">
        <v>70</v>
      </c>
      <c r="T21" s="192"/>
      <c r="U21" s="192"/>
      <c r="V21" s="192"/>
      <c r="W21" s="192"/>
      <c r="X21" s="192"/>
      <c r="Y21" s="193"/>
      <c r="Z21" s="263" t="s">
        <v>98</v>
      </c>
      <c r="AA21" s="264"/>
      <c r="AB21" s="264"/>
      <c r="AC21" s="264"/>
      <c r="AD21" s="265"/>
      <c r="AE21" s="275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  <c r="AR21" s="276"/>
      <c r="AS21" s="276"/>
      <c r="AT21" s="276"/>
      <c r="AU21" s="276"/>
      <c r="AV21" s="276"/>
      <c r="AW21" s="276"/>
      <c r="AX21" s="276"/>
      <c r="AY21" s="276"/>
      <c r="AZ21" s="276"/>
      <c r="BA21" s="277"/>
      <c r="BF21" s="201"/>
      <c r="BG21" s="202"/>
      <c r="BH21" s="202"/>
      <c r="BI21" s="202"/>
      <c r="BJ21" s="202"/>
      <c r="BK21" s="202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8"/>
      <c r="DD21" s="24"/>
      <c r="DE21" s="24"/>
      <c r="DF21" s="81"/>
      <c r="DR21" s="70" t="s">
        <v>99</v>
      </c>
    </row>
    <row r="22" spans="4:135" ht="12" customHeight="1" x14ac:dyDescent="0.15">
      <c r="D22" s="146"/>
      <c r="E22" s="147"/>
      <c r="F22" s="147"/>
      <c r="G22" s="148"/>
      <c r="H22" s="319"/>
      <c r="I22" s="195"/>
      <c r="J22" s="195"/>
      <c r="K22" s="195"/>
      <c r="L22" s="215"/>
      <c r="M22" s="195"/>
      <c r="N22" s="195"/>
      <c r="O22" s="195"/>
      <c r="P22" s="195"/>
      <c r="Q22" s="195"/>
      <c r="R22" s="195"/>
      <c r="S22" s="215"/>
      <c r="T22" s="195"/>
      <c r="U22" s="195"/>
      <c r="V22" s="195"/>
      <c r="W22" s="195"/>
      <c r="X22" s="195"/>
      <c r="Y22" s="196"/>
      <c r="Z22" s="266"/>
      <c r="AA22" s="267"/>
      <c r="AB22" s="267"/>
      <c r="AC22" s="267"/>
      <c r="AD22" s="268"/>
      <c r="AE22" s="278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  <c r="AU22" s="279"/>
      <c r="AV22" s="279"/>
      <c r="AW22" s="279"/>
      <c r="AX22" s="279"/>
      <c r="AY22" s="279"/>
      <c r="AZ22" s="279"/>
      <c r="BA22" s="280"/>
      <c r="BF22" s="201"/>
      <c r="BG22" s="202"/>
      <c r="BH22" s="202"/>
      <c r="BI22" s="202"/>
      <c r="BJ22" s="202"/>
      <c r="BK22" s="202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8"/>
      <c r="DD22" s="24"/>
      <c r="DE22" s="24"/>
      <c r="DF22" s="81"/>
      <c r="DR22" s="70" t="s">
        <v>100</v>
      </c>
    </row>
    <row r="23" spans="4:135" ht="12" customHeight="1" x14ac:dyDescent="0.15">
      <c r="D23" s="25"/>
      <c r="E23" s="25"/>
      <c r="F23" s="25"/>
      <c r="G23" s="25"/>
      <c r="H23" s="26"/>
      <c r="I23" s="26"/>
      <c r="J23" s="26"/>
      <c r="K23" s="26"/>
      <c r="L23" s="26"/>
      <c r="M23" s="26"/>
      <c r="N23" s="26"/>
      <c r="O23" s="26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F23" s="201"/>
      <c r="BG23" s="202"/>
      <c r="BH23" s="202"/>
      <c r="BI23" s="202"/>
      <c r="BJ23" s="202"/>
      <c r="BK23" s="202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8"/>
      <c r="DD23" s="24"/>
      <c r="DE23" s="24"/>
      <c r="DF23" s="81"/>
      <c r="DR23" s="70" t="s">
        <v>101</v>
      </c>
      <c r="DS23" s="70" t="s">
        <v>5</v>
      </c>
    </row>
    <row r="24" spans="4:135" ht="13.5" customHeight="1" x14ac:dyDescent="0.15">
      <c r="D24" s="27" t="s">
        <v>102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F24" s="201"/>
      <c r="BG24" s="202"/>
      <c r="BH24" s="202"/>
      <c r="BI24" s="202"/>
      <c r="BJ24" s="202"/>
      <c r="BK24" s="202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8"/>
      <c r="DD24" s="24"/>
      <c r="DE24" s="24"/>
      <c r="DF24" s="81"/>
      <c r="DH24" s="83"/>
      <c r="DI24" s="83"/>
      <c r="DJ24" s="76" t="str">
        <f>IF(OR(I25="該当の場合選択",I25=""),"",I25)</f>
        <v/>
      </c>
      <c r="DM24" s="83"/>
      <c r="DN24" s="83"/>
      <c r="DO24" s="83"/>
      <c r="DP24" s="83"/>
      <c r="DQ24" s="83"/>
      <c r="DR24" s="83"/>
      <c r="DS24" s="83" t="s">
        <v>103</v>
      </c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</row>
    <row r="25" spans="4:135" ht="12" customHeight="1" x14ac:dyDescent="0.15">
      <c r="D25" s="263" t="s">
        <v>104</v>
      </c>
      <c r="E25" s="264"/>
      <c r="F25" s="264"/>
      <c r="G25" s="265"/>
      <c r="H25" s="257" t="s">
        <v>5</v>
      </c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9"/>
      <c r="V25" s="247" t="s">
        <v>105</v>
      </c>
      <c r="W25" s="248"/>
      <c r="X25" s="248"/>
      <c r="Y25" s="248"/>
      <c r="Z25" s="249"/>
      <c r="AA25" s="257" t="s">
        <v>106</v>
      </c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9"/>
      <c r="BF25" s="201"/>
      <c r="BG25" s="202"/>
      <c r="BH25" s="202"/>
      <c r="BI25" s="202"/>
      <c r="BJ25" s="202"/>
      <c r="BK25" s="202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8"/>
      <c r="DD25" s="24"/>
      <c r="DE25" s="24"/>
      <c r="DF25" s="81"/>
      <c r="DJ25" s="76" t="str">
        <f>IF(OR(AA25="該当の場合選択",AA25="",),"",AA25)</f>
        <v>該当の場合選択（該当官職ない場合、直接入力可）</v>
      </c>
      <c r="DS25" s="70" t="s">
        <v>107</v>
      </c>
    </row>
    <row r="26" spans="4:135" ht="12" customHeight="1" x14ac:dyDescent="0.15">
      <c r="D26" s="266"/>
      <c r="E26" s="267"/>
      <c r="F26" s="267"/>
      <c r="G26" s="268"/>
      <c r="H26" s="260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2"/>
      <c r="V26" s="250"/>
      <c r="W26" s="251"/>
      <c r="X26" s="251"/>
      <c r="Y26" s="251"/>
      <c r="Z26" s="252"/>
      <c r="AA26" s="260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2"/>
      <c r="BF26" s="201"/>
      <c r="BG26" s="202"/>
      <c r="BH26" s="202"/>
      <c r="BI26" s="202"/>
      <c r="BJ26" s="202"/>
      <c r="BK26" s="202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8"/>
      <c r="DD26" s="24"/>
      <c r="DE26" s="24"/>
      <c r="DF26" s="81"/>
      <c r="DS26" s="70" t="s">
        <v>108</v>
      </c>
    </row>
    <row r="27" spans="4:135" ht="12" customHeight="1" x14ac:dyDescent="0.15">
      <c r="D27" s="253" t="s">
        <v>109</v>
      </c>
      <c r="E27" s="253"/>
      <c r="F27" s="253"/>
      <c r="G27" s="253"/>
      <c r="H27" s="253"/>
      <c r="I27" s="253"/>
      <c r="J27" s="253"/>
      <c r="K27" s="253"/>
      <c r="L27" s="253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F27" s="201"/>
      <c r="BG27" s="202"/>
      <c r="BH27" s="202"/>
      <c r="BI27" s="202"/>
      <c r="BJ27" s="202"/>
      <c r="BK27" s="202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8"/>
      <c r="DD27" s="24"/>
      <c r="DE27" s="24"/>
      <c r="DF27" s="81"/>
      <c r="DJ27" s="84"/>
      <c r="DK27" s="84"/>
      <c r="DL27" s="84"/>
      <c r="DM27" s="15"/>
      <c r="DN27" s="15"/>
      <c r="DO27" s="15"/>
      <c r="DP27" s="15"/>
      <c r="DQ27" s="15"/>
      <c r="DS27" s="70" t="s">
        <v>110</v>
      </c>
    </row>
    <row r="28" spans="4:135" ht="13.5" customHeight="1" x14ac:dyDescent="0.15">
      <c r="D28" s="254"/>
      <c r="E28" s="254"/>
      <c r="F28" s="254"/>
      <c r="G28" s="254"/>
      <c r="H28" s="254"/>
      <c r="I28" s="254"/>
      <c r="J28" s="254"/>
      <c r="K28" s="254"/>
      <c r="L28" s="254"/>
      <c r="M28" s="24"/>
      <c r="N28" s="15" t="s">
        <v>111</v>
      </c>
      <c r="O28" s="64" t="s">
        <v>74</v>
      </c>
      <c r="P28" s="65" t="s">
        <v>75</v>
      </c>
      <c r="Q28" s="66"/>
      <c r="R28" s="64"/>
      <c r="S28" s="64"/>
      <c r="T28" s="67"/>
      <c r="U28" s="67"/>
      <c r="V28" s="67"/>
      <c r="W28" s="67"/>
      <c r="X28" s="67"/>
      <c r="Y28" s="67"/>
      <c r="Z28"/>
      <c r="AA28"/>
      <c r="AB28"/>
      <c r="AC28"/>
      <c r="AD28"/>
      <c r="AE28"/>
      <c r="AF28"/>
      <c r="AG28"/>
      <c r="AH28"/>
      <c r="AI28"/>
      <c r="AJ28"/>
      <c r="AK28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F28" s="201"/>
      <c r="BG28" s="202"/>
      <c r="BH28" s="202"/>
      <c r="BI28" s="202"/>
      <c r="BJ28" s="202"/>
      <c r="BK28" s="202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8"/>
      <c r="DD28" s="24"/>
      <c r="DE28" s="24"/>
      <c r="DF28" s="81"/>
      <c r="DJ28" s="84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【希望勤務日数】※選択してください※　【経歴】</v>
      </c>
      <c r="DK28" s="84" t="s">
        <v>112</v>
      </c>
      <c r="DL28" s="84" t="s">
        <v>113</v>
      </c>
      <c r="DM28" s="85" t="s">
        <v>114</v>
      </c>
      <c r="DN28" s="15"/>
      <c r="DO28" s="15"/>
      <c r="DP28" s="15"/>
      <c r="DQ28" s="15"/>
      <c r="DS28" s="70" t="s">
        <v>115</v>
      </c>
    </row>
    <row r="29" spans="4:135" ht="12.75" customHeight="1" x14ac:dyDescent="0.15">
      <c r="D29" s="228" t="s">
        <v>79</v>
      </c>
      <c r="E29" s="229"/>
      <c r="F29" s="230" t="s">
        <v>28</v>
      </c>
      <c r="G29" s="231"/>
      <c r="H29" s="255" t="s">
        <v>29</v>
      </c>
      <c r="I29" s="255"/>
      <c r="J29" s="255" t="s">
        <v>116</v>
      </c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6"/>
      <c r="BF29" s="201"/>
      <c r="BG29" s="202"/>
      <c r="BH29" s="202"/>
      <c r="BI29" s="202"/>
      <c r="BJ29" s="202"/>
      <c r="BK29" s="202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8"/>
      <c r="DD29" s="24"/>
      <c r="DE29" s="24"/>
      <c r="DF29" s="81"/>
      <c r="DJ29" s="84"/>
      <c r="DK29" s="84" t="str">
        <f>DK30&amp;DK31&amp;DK32&amp;DK33&amp;DK34&amp;DK35&amp;DK36&amp;DK37&amp;DK38&amp;DK39&amp;DK40&amp;DK41&amp;DK42&amp;DK43&amp;DK44&amp;DK45&amp;DK46&amp;DK47&amp;DK48&amp;DK49&amp;DK50</f>
        <v/>
      </c>
      <c r="DL29" s="84" t="str">
        <f>DL30&amp;DL31&amp;DL32&amp;DL33&amp;DL34&amp;DL35&amp;DL36&amp;DL37&amp;DL38&amp;DL39&amp;DL40&amp;DL41&amp;DL42&amp;DL43&amp;DL44&amp;DL45&amp;DL46&amp;DL47&amp;DL48&amp;DL49&amp;DL50</f>
        <v/>
      </c>
      <c r="DM29" s="84" t="str">
        <f>DM30&amp;DM31&amp;DM32&amp;DM33&amp;DM34&amp;DM35&amp;DM36&amp;DM37&amp;DM38&amp;DM39&amp;DM40&amp;DM41&amp;DM42&amp;DM43&amp;DM44&amp;DM45&amp;DM46&amp;DM47&amp;DM48&amp;DM49&amp;DM50</f>
        <v/>
      </c>
      <c r="DN29" s="15"/>
      <c r="DO29" s="15"/>
      <c r="DP29" s="15"/>
      <c r="DQ29" s="15"/>
      <c r="DS29" s="70" t="s">
        <v>117</v>
      </c>
    </row>
    <row r="30" spans="4:135" ht="12" customHeight="1" x14ac:dyDescent="0.15">
      <c r="D30" s="327"/>
      <c r="E30" s="244"/>
      <c r="F30" s="244"/>
      <c r="G30" s="244"/>
      <c r="H30" s="244"/>
      <c r="I30" s="244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245"/>
      <c r="AL30" s="245"/>
      <c r="AM30" s="245"/>
      <c r="AN30" s="245"/>
      <c r="AO30" s="245"/>
      <c r="AP30" s="245"/>
      <c r="AQ30" s="245"/>
      <c r="AR30" s="245"/>
      <c r="AS30" s="245"/>
      <c r="AT30" s="245"/>
      <c r="AU30" s="245"/>
      <c r="AV30" s="245"/>
      <c r="AW30" s="245"/>
      <c r="AX30" s="245"/>
      <c r="AY30" s="245"/>
      <c r="AZ30" s="245"/>
      <c r="BA30" s="246"/>
      <c r="BF30" s="201"/>
      <c r="BG30" s="202"/>
      <c r="BH30" s="202"/>
      <c r="BI30" s="202"/>
      <c r="BJ30" s="202"/>
      <c r="BK30" s="202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8"/>
      <c r="DD30" s="24"/>
      <c r="DE30" s="24"/>
      <c r="DF30" s="81"/>
      <c r="DJ30" s="320" t="str">
        <f>IF(OR(COUNTIFS(J30,"*特許庁*")&gt;=1,COUNTIFS(J30,"*経済産業*")&gt;=1,COUNTIFS(J30,"*工業所有*")&gt;=1), ASC(D30)&amp;"."&amp;ASC(H30)&amp;"_"&amp;J30,"")</f>
        <v/>
      </c>
      <c r="DK30" s="84" t="str" cm="1">
        <f t="array" ref="DK30">_xlfn._xlws.FILTER(DJ30:DJ71, ISNUMBER(SEARCH("*特許庁*", DJ30:DJ71)),"")</f>
        <v/>
      </c>
      <c r="DL30" s="84" t="str" cm="1">
        <f t="array" ref="DL30">_xlfn._xlws.FILTER(DJ30:DJ71, ISNUMBER(SEARCH("*経済産業省*", DJ30:DJ71)),"")</f>
        <v/>
      </c>
      <c r="DM30" s="15" t="str" cm="1">
        <f t="array" ref="DM30">_xlfn._xlws.FILTER(DJ30:DJ71, ISNUMBER(SEARCH("*工業所有*", DJ30:DJ71)),"")</f>
        <v/>
      </c>
      <c r="DN30" s="15"/>
      <c r="DO30" s="15"/>
      <c r="DP30" s="15"/>
      <c r="DQ30" s="15"/>
      <c r="DS30" s="70" t="s">
        <v>118</v>
      </c>
    </row>
    <row r="31" spans="4:135" ht="12" customHeight="1" x14ac:dyDescent="0.15">
      <c r="D31" s="139"/>
      <c r="E31" s="136"/>
      <c r="F31" s="136"/>
      <c r="G31" s="136"/>
      <c r="H31" s="136"/>
      <c r="I31" s="136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8"/>
      <c r="BF31" s="201"/>
      <c r="BG31" s="202"/>
      <c r="BH31" s="202"/>
      <c r="BI31" s="202"/>
      <c r="BJ31" s="202"/>
      <c r="BK31" s="202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8"/>
      <c r="DD31" s="24"/>
      <c r="DE31" s="24"/>
      <c r="DF31" s="81"/>
      <c r="DJ31" s="320"/>
      <c r="DK31" s="84"/>
      <c r="DL31" s="84"/>
      <c r="DM31" s="15"/>
      <c r="DN31" s="15"/>
      <c r="DO31" s="15"/>
      <c r="DP31" s="15"/>
      <c r="DQ31" s="15"/>
      <c r="DS31" s="70" t="s">
        <v>119</v>
      </c>
    </row>
    <row r="32" spans="4:135" ht="12" customHeight="1" x14ac:dyDescent="0.15">
      <c r="D32" s="139"/>
      <c r="E32" s="136"/>
      <c r="F32" s="136"/>
      <c r="G32" s="136"/>
      <c r="H32" s="136"/>
      <c r="I32" s="136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8"/>
      <c r="BF32" s="201"/>
      <c r="BG32" s="202"/>
      <c r="BH32" s="202"/>
      <c r="BI32" s="202"/>
      <c r="BJ32" s="202"/>
      <c r="BK32" s="202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8"/>
      <c r="DD32" s="24"/>
      <c r="DE32" s="24"/>
      <c r="DF32" s="81"/>
      <c r="DJ32" s="320" t="str">
        <f>IF(OR(COUNTIFS(J32,"*特許庁*")&gt;=1,COUNTIFS(J32,"*経済産業*")&gt;=1,COUNTIFS(J32,"*工業所有*")&gt;=1), ASC(D32)&amp;ASC(F32)&amp;"."&amp;ASC(H32)&amp;"_"&amp;J32,"")</f>
        <v/>
      </c>
      <c r="DK32" s="84"/>
      <c r="DL32" s="84"/>
      <c r="DM32" s="15"/>
      <c r="DN32" s="15"/>
      <c r="DO32" s="15"/>
      <c r="DP32" s="15"/>
      <c r="DQ32" s="15"/>
      <c r="DS32" s="70" t="s">
        <v>120</v>
      </c>
    </row>
    <row r="33" spans="4:129" ht="12" customHeight="1" x14ac:dyDescent="0.15">
      <c r="D33" s="139"/>
      <c r="E33" s="136"/>
      <c r="F33" s="136"/>
      <c r="G33" s="136"/>
      <c r="H33" s="136"/>
      <c r="I33" s="13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8"/>
      <c r="BF33" s="201"/>
      <c r="BG33" s="202"/>
      <c r="BH33" s="202"/>
      <c r="BI33" s="202"/>
      <c r="BJ33" s="202"/>
      <c r="BK33" s="202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8"/>
      <c r="DD33" s="24"/>
      <c r="DE33" s="24"/>
      <c r="DF33" s="81"/>
      <c r="DJ33" s="320"/>
      <c r="DK33" s="84"/>
      <c r="DL33" s="84"/>
      <c r="DM33" s="15"/>
      <c r="DN33" s="15"/>
      <c r="DO33" s="15"/>
      <c r="DP33" s="15"/>
      <c r="DQ33" s="15"/>
      <c r="DS33" s="70" t="s">
        <v>121</v>
      </c>
    </row>
    <row r="34" spans="4:129" ht="12" customHeight="1" x14ac:dyDescent="0.15">
      <c r="D34" s="139"/>
      <c r="E34" s="136"/>
      <c r="F34" s="136"/>
      <c r="G34" s="136"/>
      <c r="H34" s="136"/>
      <c r="I34" s="136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8"/>
      <c r="BF34" s="205"/>
      <c r="BG34" s="206"/>
      <c r="BH34" s="206"/>
      <c r="BI34" s="206"/>
      <c r="BJ34" s="206"/>
      <c r="BK34" s="206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100"/>
      <c r="DD34" s="24"/>
      <c r="DE34" s="24"/>
      <c r="DF34" s="81"/>
      <c r="DJ34" s="320" t="str">
        <f>IF(OR(COUNTIFS(J34,"*特許庁*")&gt;=1,COUNTIFS(J34,"*経済産業*")&gt;=1,COUNTIFS(J34,"*工業所有*")&gt;=1), ASC(D34)&amp;ASC(F34)&amp;"."&amp;ASC(H34)&amp;"_"&amp;J34,"")</f>
        <v/>
      </c>
      <c r="DK34" s="84"/>
      <c r="DL34" s="84"/>
      <c r="DM34" s="15"/>
      <c r="DN34" s="15"/>
      <c r="DO34" s="15"/>
      <c r="DP34" s="15"/>
      <c r="DQ34" s="15"/>
      <c r="DS34" s="70" t="s">
        <v>122</v>
      </c>
    </row>
    <row r="35" spans="4:129" ht="12" customHeight="1" x14ac:dyDescent="0.15">
      <c r="D35" s="139"/>
      <c r="E35" s="136"/>
      <c r="F35" s="136"/>
      <c r="G35" s="136"/>
      <c r="H35" s="136"/>
      <c r="I35" s="136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8"/>
      <c r="BF35" s="30" t="s">
        <v>123</v>
      </c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2"/>
      <c r="DD35" s="24"/>
      <c r="DE35" s="24"/>
      <c r="DF35" s="81"/>
      <c r="DJ35" s="320"/>
      <c r="DK35" s="84"/>
      <c r="DL35" s="84"/>
      <c r="DM35" s="15"/>
      <c r="DN35" s="15"/>
      <c r="DO35" s="15"/>
      <c r="DP35" s="15"/>
      <c r="DQ35" s="15"/>
      <c r="DS35" s="70" t="s">
        <v>124</v>
      </c>
    </row>
    <row r="36" spans="4:129" ht="12" customHeight="1" x14ac:dyDescent="0.15">
      <c r="D36" s="139"/>
      <c r="E36" s="136"/>
      <c r="F36" s="136"/>
      <c r="G36" s="136"/>
      <c r="H36" s="136"/>
      <c r="I36" s="136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8"/>
      <c r="BF36" s="101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102"/>
      <c r="CF36" s="102"/>
      <c r="CG36" s="102"/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3"/>
      <c r="DD36" s="24"/>
      <c r="DE36" s="24"/>
      <c r="DF36" s="81"/>
      <c r="DJ36" s="320" t="str">
        <f>IF(OR(COUNTIFS(J36,"*特許庁*")&gt;=1,COUNTIFS(J36,"*経済産業*")&gt;=1,COUNTIFS(J36,"*工業所有*")&gt;=1), ASC(D36)&amp;ASC(F36)&amp;"."&amp;ASC(H36)&amp;"_"&amp;J36,"")</f>
        <v/>
      </c>
      <c r="DK36" s="84"/>
      <c r="DL36" s="84"/>
      <c r="DM36" s="15"/>
      <c r="DN36" s="15"/>
      <c r="DO36" s="15"/>
      <c r="DP36" s="15"/>
      <c r="DQ36" s="15"/>
      <c r="DS36" s="70" t="s">
        <v>125</v>
      </c>
    </row>
    <row r="37" spans="4:129" ht="12" customHeight="1" x14ac:dyDescent="0.15">
      <c r="D37" s="139"/>
      <c r="E37" s="136"/>
      <c r="F37" s="136"/>
      <c r="G37" s="136"/>
      <c r="H37" s="136"/>
      <c r="I37" s="136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8"/>
      <c r="BF37" s="104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6"/>
      <c r="DD37" s="24"/>
      <c r="DE37" s="24"/>
      <c r="DF37" s="81"/>
      <c r="DJ37" s="320"/>
      <c r="DK37" s="84"/>
      <c r="DL37" s="84"/>
      <c r="DM37" s="15"/>
      <c r="DN37" s="15"/>
      <c r="DO37" s="15"/>
      <c r="DP37" s="15"/>
      <c r="DQ37" s="15"/>
      <c r="DS37" s="70" t="s">
        <v>126</v>
      </c>
    </row>
    <row r="38" spans="4:129" ht="12" customHeight="1" x14ac:dyDescent="0.15">
      <c r="D38" s="139"/>
      <c r="E38" s="136"/>
      <c r="F38" s="136"/>
      <c r="G38" s="136"/>
      <c r="H38" s="136"/>
      <c r="I38" s="136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8"/>
      <c r="BF38" s="104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5"/>
      <c r="CM38" s="105"/>
      <c r="CN38" s="105"/>
      <c r="CO38" s="105"/>
      <c r="CP38" s="105"/>
      <c r="CQ38" s="105"/>
      <c r="CR38" s="105"/>
      <c r="CS38" s="105"/>
      <c r="CT38" s="105"/>
      <c r="CU38" s="105"/>
      <c r="CV38" s="105"/>
      <c r="CW38" s="105"/>
      <c r="CX38" s="105"/>
      <c r="CY38" s="105"/>
      <c r="CZ38" s="105"/>
      <c r="DA38" s="105"/>
      <c r="DB38" s="105"/>
      <c r="DC38" s="106"/>
      <c r="DD38" s="24"/>
      <c r="DE38" s="24"/>
      <c r="DF38" s="81"/>
      <c r="DJ38" s="320" t="str">
        <f>IF(OR(COUNTIFS(J38,"*特許庁*")&gt;=1,COUNTIFS(J38,"*経済産業*")&gt;=1,COUNTIFS(J38,"*工業所有*")&gt;=1), ASC(D38)&amp;ASC(F38)&amp;"."&amp;ASC(H38)&amp;"_"&amp;J38,"")</f>
        <v/>
      </c>
      <c r="DK38" s="84"/>
      <c r="DL38" s="84"/>
      <c r="DM38" s="15"/>
      <c r="DN38" s="15"/>
      <c r="DO38" s="15"/>
      <c r="DP38" s="15"/>
      <c r="DQ38" s="15"/>
      <c r="DS38" s="70" t="s">
        <v>127</v>
      </c>
    </row>
    <row r="39" spans="4:129" ht="12" customHeight="1" x14ac:dyDescent="0.15">
      <c r="D39" s="139"/>
      <c r="E39" s="136"/>
      <c r="F39" s="136"/>
      <c r="G39" s="136"/>
      <c r="H39" s="136"/>
      <c r="I39" s="136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8"/>
      <c r="BF39" s="104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  <c r="CW39" s="105"/>
      <c r="CX39" s="105"/>
      <c r="CY39" s="105"/>
      <c r="CZ39" s="105"/>
      <c r="DA39" s="105"/>
      <c r="DB39" s="105"/>
      <c r="DC39" s="106"/>
      <c r="DD39" s="24"/>
      <c r="DE39" s="24"/>
      <c r="DF39" s="81"/>
      <c r="DJ39" s="320"/>
      <c r="DK39" s="84"/>
      <c r="DL39" s="84"/>
      <c r="DM39" s="15"/>
      <c r="DN39" s="15"/>
      <c r="DO39" s="15"/>
      <c r="DP39" s="15"/>
      <c r="DQ39" s="15"/>
      <c r="DS39" s="70" t="s">
        <v>128</v>
      </c>
      <c r="DT39" s="15"/>
      <c r="DU39" s="15"/>
      <c r="DV39" s="15"/>
      <c r="DW39" s="15"/>
      <c r="DX39" s="15"/>
      <c r="DY39" s="15"/>
    </row>
    <row r="40" spans="4:129" ht="12" customHeight="1" x14ac:dyDescent="0.15">
      <c r="D40" s="139"/>
      <c r="E40" s="136"/>
      <c r="F40" s="136"/>
      <c r="G40" s="136"/>
      <c r="H40" s="136"/>
      <c r="I40" s="136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8"/>
      <c r="BF40" s="104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  <c r="CV40" s="105"/>
      <c r="CW40" s="105"/>
      <c r="CX40" s="105"/>
      <c r="CY40" s="105"/>
      <c r="CZ40" s="105"/>
      <c r="DA40" s="105"/>
      <c r="DB40" s="105"/>
      <c r="DC40" s="106"/>
      <c r="DD40" s="24"/>
      <c r="DE40" s="24"/>
      <c r="DF40" s="81"/>
      <c r="DJ40" s="320" t="str">
        <f>IF(OR(COUNTIFS(J40,"*特許庁*")&gt;=1,COUNTIFS(J40,"*経済産業*")&gt;=1,COUNTIFS(J40,"*工業所有*")&gt;=1), ASC(D40)&amp;ASC(F40)&amp;"."&amp;ASC(H40)&amp;"_"&amp;J40,"")</f>
        <v/>
      </c>
      <c r="DK40" s="84"/>
      <c r="DL40" s="84"/>
      <c r="DM40" s="15"/>
      <c r="DN40" s="15"/>
      <c r="DO40" s="15"/>
      <c r="DP40" s="15"/>
      <c r="DQ40" s="15"/>
      <c r="DS40" s="70" t="s">
        <v>129</v>
      </c>
      <c r="DT40" s="15"/>
      <c r="DU40" s="15"/>
      <c r="DV40" s="15"/>
      <c r="DW40" s="15"/>
      <c r="DX40" s="15"/>
      <c r="DY40" s="15"/>
    </row>
    <row r="41" spans="4:129" ht="12" customHeight="1" x14ac:dyDescent="0.15">
      <c r="D41" s="139"/>
      <c r="E41" s="136"/>
      <c r="F41" s="136"/>
      <c r="G41" s="136"/>
      <c r="H41" s="136"/>
      <c r="I41" s="136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8"/>
      <c r="BF41" s="104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  <c r="CV41" s="105"/>
      <c r="CW41" s="105"/>
      <c r="CX41" s="105"/>
      <c r="CY41" s="105"/>
      <c r="CZ41" s="105"/>
      <c r="DA41" s="105"/>
      <c r="DB41" s="105"/>
      <c r="DC41" s="106"/>
      <c r="DD41" s="24"/>
      <c r="DE41" s="24"/>
      <c r="DF41" s="81"/>
      <c r="DJ41" s="320"/>
      <c r="DK41" s="84"/>
      <c r="DL41" s="84"/>
      <c r="DM41" s="15"/>
      <c r="DN41" s="15"/>
      <c r="DO41" s="15"/>
      <c r="DP41" s="15"/>
      <c r="DQ41" s="15"/>
      <c r="DS41" s="70" t="s">
        <v>130</v>
      </c>
      <c r="DT41" s="15"/>
      <c r="DU41" s="15"/>
      <c r="DV41" s="15"/>
      <c r="DW41" s="15"/>
      <c r="DX41" s="15"/>
      <c r="DY41" s="15"/>
    </row>
    <row r="42" spans="4:129" ht="12" customHeight="1" x14ac:dyDescent="0.15">
      <c r="D42" s="139"/>
      <c r="E42" s="136"/>
      <c r="F42" s="136"/>
      <c r="G42" s="136"/>
      <c r="H42" s="136"/>
      <c r="I42" s="136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8"/>
      <c r="BF42" s="104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6"/>
      <c r="DD42" s="24"/>
      <c r="DE42" s="24"/>
      <c r="DF42" s="81"/>
      <c r="DJ42" s="320" t="str">
        <f>IF(OR(COUNTIFS(J42,"*特許庁*")&gt;=1,COUNTIFS(J42,"*経済産業*")&gt;=1,COUNTIFS(J42,"*工業所有*")&gt;=1), ASC(D42)&amp;ASC(F42)&amp;"."&amp;ASC(H42)&amp;"_"&amp;J42,"")</f>
        <v/>
      </c>
      <c r="DK42" s="84"/>
      <c r="DL42" s="84"/>
      <c r="DM42" s="15"/>
      <c r="DN42" s="15"/>
      <c r="DO42" s="15"/>
      <c r="DP42" s="15"/>
      <c r="DQ42" s="15"/>
      <c r="DS42" s="70" t="s">
        <v>131</v>
      </c>
      <c r="DT42" s="15"/>
      <c r="DU42" s="15"/>
      <c r="DV42" s="15"/>
      <c r="DW42" s="15"/>
      <c r="DX42" s="15"/>
      <c r="DY42" s="15"/>
    </row>
    <row r="43" spans="4:129" ht="12" customHeight="1" x14ac:dyDescent="0.15">
      <c r="D43" s="139"/>
      <c r="E43" s="136"/>
      <c r="F43" s="136"/>
      <c r="G43" s="136"/>
      <c r="H43" s="136"/>
      <c r="I43" s="136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8"/>
      <c r="BF43" s="104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  <c r="CQ43" s="105"/>
      <c r="CR43" s="105"/>
      <c r="CS43" s="105"/>
      <c r="CT43" s="105"/>
      <c r="CU43" s="105"/>
      <c r="CV43" s="105"/>
      <c r="CW43" s="105"/>
      <c r="CX43" s="105"/>
      <c r="CY43" s="105"/>
      <c r="CZ43" s="105"/>
      <c r="DA43" s="105"/>
      <c r="DB43" s="105"/>
      <c r="DC43" s="106"/>
      <c r="DD43" s="24"/>
      <c r="DE43" s="24"/>
      <c r="DF43" s="81"/>
      <c r="DJ43" s="320"/>
      <c r="DK43" s="84"/>
      <c r="DL43" s="84"/>
      <c r="DM43" s="15"/>
      <c r="DN43" s="15"/>
      <c r="DO43" s="15"/>
      <c r="DP43" s="15"/>
      <c r="DQ43" s="15"/>
      <c r="DS43" s="70" t="s">
        <v>132</v>
      </c>
      <c r="DT43" s="15"/>
      <c r="DU43" s="15"/>
      <c r="DV43" s="15"/>
      <c r="DW43" s="15"/>
      <c r="DX43" s="15"/>
      <c r="DY43" s="15"/>
    </row>
    <row r="44" spans="4:129" ht="12" customHeight="1" x14ac:dyDescent="0.15">
      <c r="D44" s="139"/>
      <c r="E44" s="136"/>
      <c r="F44" s="136"/>
      <c r="G44" s="136"/>
      <c r="H44" s="136"/>
      <c r="I44" s="136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8"/>
      <c r="BF44" s="107"/>
      <c r="BG44" s="108"/>
      <c r="BH44" s="108"/>
      <c r="BI44" s="108"/>
      <c r="BJ44" s="108"/>
      <c r="BK44" s="108"/>
      <c r="BL44" s="108"/>
      <c r="BM44" s="108"/>
      <c r="BN44" s="108"/>
      <c r="BO44" s="108"/>
      <c r="BP44" s="108"/>
      <c r="BQ44" s="108"/>
      <c r="BR44" s="108"/>
      <c r="BS44" s="108"/>
      <c r="BT44" s="108"/>
      <c r="BU44" s="108"/>
      <c r="BV44" s="108"/>
      <c r="BW44" s="108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08"/>
      <c r="CQ44" s="108"/>
      <c r="CR44" s="108"/>
      <c r="CS44" s="108"/>
      <c r="CT44" s="108"/>
      <c r="CU44" s="108"/>
      <c r="CV44" s="108"/>
      <c r="CW44" s="108"/>
      <c r="CX44" s="108"/>
      <c r="CY44" s="108"/>
      <c r="CZ44" s="108"/>
      <c r="DA44" s="108"/>
      <c r="DB44" s="108"/>
      <c r="DC44" s="109"/>
      <c r="DD44" s="24"/>
      <c r="DE44" s="24"/>
      <c r="DF44" s="81"/>
      <c r="DJ44" s="320" t="str">
        <f>IF(OR(COUNTIFS(J44,"*特許庁*")&gt;=1,COUNTIFS(J44,"*経済産業*")&gt;=1,COUNTIFS(J44,"*工業所有*")&gt;=1), ASC(D44)&amp;ASC(F44)&amp;"."&amp;ASC(H44)&amp;"_"&amp;J44,"")</f>
        <v/>
      </c>
      <c r="DK44" s="84"/>
      <c r="DL44" s="84"/>
      <c r="DM44" s="15"/>
      <c r="DN44" s="15"/>
      <c r="DO44" s="15"/>
      <c r="DP44" s="15"/>
      <c r="DQ44" s="15"/>
      <c r="DS44" s="70" t="s">
        <v>133</v>
      </c>
      <c r="DT44" s="15"/>
      <c r="DU44" s="15"/>
      <c r="DV44" s="15"/>
      <c r="DW44" s="15"/>
      <c r="DX44" s="15"/>
      <c r="DY44" s="15"/>
    </row>
    <row r="45" spans="4:129" ht="12" customHeight="1" x14ac:dyDescent="0.15">
      <c r="D45" s="139"/>
      <c r="E45" s="136"/>
      <c r="F45" s="136"/>
      <c r="G45" s="136"/>
      <c r="H45" s="136"/>
      <c r="I45" s="136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8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81"/>
      <c r="DJ45" s="320"/>
      <c r="DK45" s="84"/>
      <c r="DL45" s="84"/>
      <c r="DM45" s="15"/>
      <c r="DN45" s="15"/>
      <c r="DO45" s="15"/>
      <c r="DP45" s="15"/>
      <c r="DQ45" s="15"/>
      <c r="DS45" s="70" t="s">
        <v>134</v>
      </c>
      <c r="DT45" s="15"/>
      <c r="DU45" s="15"/>
      <c r="DV45" s="15"/>
      <c r="DW45" s="15"/>
      <c r="DX45" s="15"/>
      <c r="DY45" s="15"/>
    </row>
    <row r="46" spans="4:129" ht="12" customHeight="1" x14ac:dyDescent="0.15">
      <c r="D46" s="139"/>
      <c r="E46" s="136"/>
      <c r="F46" s="136"/>
      <c r="G46" s="136"/>
      <c r="H46" s="136"/>
      <c r="I46" s="136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8"/>
      <c r="BF46" s="30" t="s">
        <v>135</v>
      </c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237"/>
      <c r="CF46" s="237"/>
      <c r="CG46" s="237"/>
      <c r="CH46" s="237"/>
      <c r="CI46" s="237"/>
      <c r="CJ46" s="237"/>
      <c r="CK46" s="237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4"/>
      <c r="DD46" s="24"/>
      <c r="DE46" s="24"/>
      <c r="DF46" s="81"/>
      <c r="DJ46" s="320" t="str">
        <f>IF(OR(COUNTIFS(J46,"*特許庁*")&gt;=1,COUNTIFS(J46,"*経済産業*")&gt;=1,COUNTIFS(J46,"*工業所有*")&gt;=1), ASC(D46)&amp;ASC(F46)&amp;"."&amp;ASC(H46)&amp;"_"&amp;J46,"")</f>
        <v/>
      </c>
      <c r="DK46" s="84"/>
      <c r="DL46" s="84"/>
      <c r="DM46" s="15"/>
      <c r="DN46" s="15"/>
      <c r="DO46" s="15"/>
      <c r="DP46" s="15"/>
      <c r="DQ46" s="15"/>
      <c r="DS46" s="70" t="s">
        <v>136</v>
      </c>
      <c r="DT46" s="15"/>
      <c r="DU46" s="15"/>
      <c r="DV46" s="15"/>
      <c r="DW46" s="15"/>
      <c r="DX46" s="15"/>
      <c r="DY46" s="15"/>
    </row>
    <row r="47" spans="4:129" ht="12" customHeight="1" x14ac:dyDescent="0.15">
      <c r="D47" s="139"/>
      <c r="E47" s="136"/>
      <c r="F47" s="136"/>
      <c r="G47" s="136"/>
      <c r="H47" s="136"/>
      <c r="I47" s="136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8"/>
      <c r="BF47" s="118"/>
      <c r="BG47" s="119"/>
      <c r="BH47" s="119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20"/>
      <c r="DD47" s="24"/>
      <c r="DE47" s="24"/>
      <c r="DF47" s="81"/>
      <c r="DJ47" s="320"/>
      <c r="DK47" s="84"/>
      <c r="DL47" s="84"/>
      <c r="DM47" s="15"/>
      <c r="DN47" s="15"/>
      <c r="DO47" s="15"/>
      <c r="DP47" s="15"/>
      <c r="DQ47" s="15">
        <v>27</v>
      </c>
      <c r="DR47" s="70" t="s">
        <v>137</v>
      </c>
      <c r="DS47" s="70" t="s">
        <v>138</v>
      </c>
      <c r="DT47" s="15"/>
      <c r="DU47" s="15"/>
      <c r="DV47" s="15"/>
      <c r="DW47" s="15"/>
      <c r="DX47" s="15"/>
      <c r="DY47" s="15"/>
    </row>
    <row r="48" spans="4:129" ht="12" customHeight="1" x14ac:dyDescent="0.15">
      <c r="D48" s="139"/>
      <c r="E48" s="136"/>
      <c r="F48" s="136"/>
      <c r="G48" s="136"/>
      <c r="H48" s="136"/>
      <c r="I48" s="136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8"/>
      <c r="BF48" s="118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20"/>
      <c r="DD48" s="24"/>
      <c r="DE48" s="24"/>
      <c r="DF48" s="81"/>
      <c r="DJ48" s="320" t="str">
        <f>IF(OR(COUNTIFS(J48,"*特許庁*")&gt;=1,COUNTIFS(J48,"*経済産業*")&gt;=1,COUNTIFS(J48,"*工業所有*")&gt;=1), ASC(D48)&amp;ASC(F48)&amp;"."&amp;ASC(H48)&amp;"_"&amp;J48,"")</f>
        <v/>
      </c>
      <c r="DK48" s="84"/>
      <c r="DL48" s="84"/>
      <c r="DM48" s="15"/>
      <c r="DN48" s="15"/>
      <c r="DO48" s="15"/>
      <c r="DP48" s="15"/>
      <c r="DQ48" s="15">
        <v>29</v>
      </c>
      <c r="DR48" s="70" t="s">
        <v>139</v>
      </c>
      <c r="DS48" s="70" t="s">
        <v>140</v>
      </c>
      <c r="DT48" s="15"/>
      <c r="DU48" s="15"/>
      <c r="DV48" s="15"/>
      <c r="DW48" s="15"/>
      <c r="DX48" s="15"/>
      <c r="DY48" s="15"/>
    </row>
    <row r="49" spans="1:193" ht="12" customHeight="1" x14ac:dyDescent="0.15">
      <c r="D49" s="139"/>
      <c r="E49" s="136"/>
      <c r="F49" s="136"/>
      <c r="G49" s="136"/>
      <c r="H49" s="136"/>
      <c r="I49" s="136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8"/>
      <c r="BF49" s="121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  <c r="BR49" s="122"/>
      <c r="BS49" s="122"/>
      <c r="BT49" s="122"/>
      <c r="BU49" s="122"/>
      <c r="BV49" s="122"/>
      <c r="BW49" s="122"/>
      <c r="BX49" s="122"/>
      <c r="BY49" s="122"/>
      <c r="BZ49" s="122"/>
      <c r="CA49" s="122"/>
      <c r="CB49" s="122"/>
      <c r="CC49" s="122"/>
      <c r="CD49" s="122"/>
      <c r="CE49" s="122"/>
      <c r="CF49" s="122"/>
      <c r="CG49" s="122"/>
      <c r="CH49" s="122"/>
      <c r="CI49" s="122"/>
      <c r="CJ49" s="122"/>
      <c r="CK49" s="122"/>
      <c r="CL49" s="122"/>
      <c r="CM49" s="122"/>
      <c r="CN49" s="122"/>
      <c r="CO49" s="122"/>
      <c r="CP49" s="122"/>
      <c r="CQ49" s="122"/>
      <c r="CR49" s="122"/>
      <c r="CS49" s="122"/>
      <c r="CT49" s="122"/>
      <c r="CU49" s="122"/>
      <c r="CV49" s="122"/>
      <c r="CW49" s="122"/>
      <c r="CX49" s="122"/>
      <c r="CY49" s="122"/>
      <c r="CZ49" s="122"/>
      <c r="DA49" s="122"/>
      <c r="DB49" s="122"/>
      <c r="DC49" s="123"/>
      <c r="DD49" s="24"/>
      <c r="DE49" s="24"/>
      <c r="DF49" s="81"/>
      <c r="DJ49" s="320"/>
      <c r="DK49" s="84"/>
      <c r="DL49" s="84"/>
      <c r="DM49" s="15"/>
      <c r="DN49" s="15"/>
      <c r="DO49" s="15"/>
      <c r="DP49" s="15"/>
      <c r="DQ49" s="15">
        <v>30</v>
      </c>
      <c r="DR49" s="86" t="s">
        <v>141</v>
      </c>
      <c r="DS49" s="70" t="s">
        <v>141</v>
      </c>
    </row>
    <row r="50" spans="1:193" ht="12" customHeight="1" x14ac:dyDescent="0.15">
      <c r="D50" s="139"/>
      <c r="E50" s="136"/>
      <c r="F50" s="136"/>
      <c r="G50" s="136"/>
      <c r="H50" s="136"/>
      <c r="I50" s="136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8"/>
      <c r="BF50" s="30" t="s">
        <v>142</v>
      </c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4"/>
      <c r="DD50" s="24"/>
      <c r="DE50" s="24"/>
      <c r="DF50" s="81"/>
      <c r="DJ50" s="320" t="str">
        <f>IF(OR(COUNTIFS(J50,"*特許庁*")&gt;=1,COUNTIFS(J50,"*経済産業*")&gt;=1,COUNTIFS(J50,"*工業所有*")&gt;=1), ASC(D50)&amp;ASC(F50)&amp;"."&amp;ASC(H50)&amp;"_"&amp;J50,"")</f>
        <v/>
      </c>
      <c r="DK50" s="84"/>
      <c r="DL50" s="84"/>
      <c r="DM50" s="15"/>
      <c r="DN50" s="15"/>
      <c r="DO50" s="15"/>
      <c r="DP50" s="15"/>
      <c r="DQ50" s="15">
        <v>31</v>
      </c>
      <c r="DR50" s="70" t="s">
        <v>143</v>
      </c>
      <c r="DS50" s="70" t="s">
        <v>143</v>
      </c>
    </row>
    <row r="51" spans="1:193" ht="12" customHeight="1" x14ac:dyDescent="0.15">
      <c r="D51" s="139"/>
      <c r="E51" s="136"/>
      <c r="F51" s="136"/>
      <c r="G51" s="136"/>
      <c r="H51" s="136"/>
      <c r="I51" s="136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8"/>
      <c r="BF51" s="124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6"/>
      <c r="DD51" s="24"/>
      <c r="DE51" s="24"/>
      <c r="DF51" s="81"/>
      <c r="DJ51" s="320"/>
      <c r="DK51" s="84"/>
      <c r="DL51" s="84"/>
      <c r="DM51" s="15"/>
      <c r="DN51" s="15"/>
      <c r="DO51" s="15"/>
      <c r="DP51" s="15"/>
      <c r="DQ51" s="15">
        <v>32</v>
      </c>
      <c r="DR51" s="70" t="s">
        <v>144</v>
      </c>
      <c r="DS51" s="70" t="s">
        <v>145</v>
      </c>
    </row>
    <row r="52" spans="1:193" ht="12" customHeight="1" x14ac:dyDescent="0.15">
      <c r="D52" s="139"/>
      <c r="E52" s="136"/>
      <c r="F52" s="136"/>
      <c r="G52" s="136"/>
      <c r="H52" s="136"/>
      <c r="I52" s="136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8"/>
      <c r="BE52" s="4"/>
      <c r="BF52" s="124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6"/>
      <c r="DD52" s="24"/>
      <c r="DE52" s="24"/>
      <c r="DF52" s="81"/>
      <c r="DJ52" s="320" t="str">
        <f>IF(OR(COUNTIFS(J52,"*特許庁*")&gt;=1,COUNTIFS(J52,"*経済産業*")&gt;=1,COUNTIFS(J52,"*工業所有*")&gt;=1), ASC(D52)&amp;ASC(F52)&amp;"."&amp;ASC(H52)&amp;"_"&amp;J52,"")</f>
        <v/>
      </c>
      <c r="DK52" s="84"/>
      <c r="DL52" s="84"/>
      <c r="DM52" s="15"/>
      <c r="DN52" s="15"/>
      <c r="DO52" s="15"/>
      <c r="DP52" s="15"/>
      <c r="DQ52" s="15">
        <v>33</v>
      </c>
      <c r="DR52" s="70" t="s">
        <v>146</v>
      </c>
      <c r="DS52" s="70" t="s">
        <v>146</v>
      </c>
    </row>
    <row r="53" spans="1:193" ht="12" customHeight="1" x14ac:dyDescent="0.15">
      <c r="D53" s="139"/>
      <c r="E53" s="136"/>
      <c r="F53" s="136"/>
      <c r="G53" s="136"/>
      <c r="H53" s="136"/>
      <c r="I53" s="136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8"/>
      <c r="BE53" s="4"/>
      <c r="BF53" s="124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6"/>
      <c r="DD53" s="24"/>
      <c r="DE53" s="24"/>
      <c r="DF53" s="81"/>
      <c r="DJ53" s="320"/>
      <c r="DK53" s="84"/>
      <c r="DL53" s="84"/>
      <c r="DM53" s="15"/>
      <c r="DN53" s="15"/>
      <c r="DO53" s="15"/>
      <c r="DP53" s="15"/>
      <c r="DQ53" s="15">
        <v>34</v>
      </c>
      <c r="DR53" s="70" t="s">
        <v>147</v>
      </c>
      <c r="DS53" s="70" t="s">
        <v>148</v>
      </c>
    </row>
    <row r="54" spans="1:193" ht="12" customHeight="1" x14ac:dyDescent="0.15">
      <c r="D54" s="139"/>
      <c r="E54" s="136"/>
      <c r="F54" s="136"/>
      <c r="G54" s="136"/>
      <c r="H54" s="136"/>
      <c r="I54" s="136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8"/>
      <c r="BE54" s="4"/>
      <c r="BF54" s="124"/>
      <c r="BG54" s="125"/>
      <c r="BH54" s="125"/>
      <c r="BI54" s="125"/>
      <c r="BJ54" s="125"/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  <c r="DC54" s="126"/>
      <c r="DD54" s="24"/>
      <c r="DE54" s="24"/>
      <c r="DF54" s="81"/>
      <c r="DJ54" s="320" t="str">
        <f>IF(OR(COUNTIFS(J54,"*特許庁*")&gt;=1,COUNTIFS(J54,"*経済産業*")&gt;=1,COUNTIFS(J54,"*工業所有*")&gt;=1), ASC(D54)&amp;ASC(F54)&amp;"."&amp;ASC(H54)&amp;"_"&amp;J54,"")</f>
        <v/>
      </c>
      <c r="DK54" s="84"/>
      <c r="DL54" s="84"/>
      <c r="DM54" s="15"/>
      <c r="DN54" s="15"/>
      <c r="DO54" s="15"/>
      <c r="DP54" s="15"/>
      <c r="DQ54" s="15">
        <v>36</v>
      </c>
      <c r="DR54" s="71" t="s">
        <v>149</v>
      </c>
      <c r="DS54" s="71" t="s">
        <v>150</v>
      </c>
    </row>
    <row r="55" spans="1:193" ht="12" customHeight="1" x14ac:dyDescent="0.15">
      <c r="D55" s="139"/>
      <c r="E55" s="136"/>
      <c r="F55" s="136"/>
      <c r="G55" s="136"/>
      <c r="H55" s="136"/>
      <c r="I55" s="136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8"/>
      <c r="BE55" s="4"/>
      <c r="BF55" s="124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  <c r="DC55" s="126"/>
      <c r="DD55" s="24"/>
      <c r="DE55" s="24"/>
      <c r="DF55" s="81"/>
      <c r="DJ55" s="320"/>
      <c r="DK55" s="84"/>
      <c r="DL55" s="84"/>
      <c r="DM55" s="15"/>
      <c r="DN55" s="15"/>
      <c r="DO55" s="15"/>
      <c r="DP55" s="15"/>
      <c r="DQ55" s="15">
        <v>38</v>
      </c>
      <c r="DR55" s="71" t="s">
        <v>151</v>
      </c>
      <c r="DS55" s="71" t="s">
        <v>151</v>
      </c>
    </row>
    <row r="56" spans="1:193" ht="12" customHeight="1" x14ac:dyDescent="0.15">
      <c r="D56" s="139"/>
      <c r="E56" s="136"/>
      <c r="F56" s="136"/>
      <c r="G56" s="136"/>
      <c r="H56" s="136"/>
      <c r="I56" s="136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8"/>
      <c r="BE56" s="4"/>
      <c r="BF56" s="124"/>
      <c r="BG56" s="125"/>
      <c r="BH56" s="125"/>
      <c r="BI56" s="125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  <c r="DC56" s="126"/>
      <c r="DD56" s="24"/>
      <c r="DE56" s="24"/>
      <c r="DF56" s="81"/>
      <c r="DJ56" s="320" t="str">
        <f>IF(OR(COUNTIFS(J56,"*特許庁*")&gt;=1,COUNTIFS(J56,"*経済産業*")&gt;=1,COUNTIFS(J56,"*工業所有*")&gt;=1), ASC(D56)&amp;ASC(F56)&amp;"."&amp;ASC(H56)&amp;"_"&amp;J56,"")</f>
        <v/>
      </c>
      <c r="DK56" s="84"/>
      <c r="DL56" s="84"/>
      <c r="DM56" s="15"/>
      <c r="DN56" s="15"/>
      <c r="DO56" s="15"/>
      <c r="DP56" s="15"/>
      <c r="DQ56" s="15">
        <v>39</v>
      </c>
      <c r="DR56" s="70" t="s">
        <v>152</v>
      </c>
      <c r="DS56" s="70" t="s">
        <v>152</v>
      </c>
    </row>
    <row r="57" spans="1:193" ht="12" customHeight="1" x14ac:dyDescent="0.15">
      <c r="A57" s="3"/>
      <c r="B57" s="3"/>
      <c r="C57" s="3"/>
      <c r="D57" s="139"/>
      <c r="E57" s="136"/>
      <c r="F57" s="136"/>
      <c r="G57" s="136"/>
      <c r="H57" s="136"/>
      <c r="I57" s="136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8"/>
      <c r="BE57" s="4"/>
      <c r="BF57" s="124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6"/>
      <c r="DD57" s="24"/>
      <c r="DE57" s="24"/>
      <c r="DF57" s="81"/>
      <c r="DJ57" s="320"/>
      <c r="DK57" s="84"/>
      <c r="DM57" s="71"/>
      <c r="DN57" s="71"/>
      <c r="DO57" s="71"/>
      <c r="DP57" s="71"/>
      <c r="DQ57" s="15">
        <v>41</v>
      </c>
      <c r="DR57" s="70" t="s">
        <v>153</v>
      </c>
      <c r="DS57" s="70" t="s">
        <v>153</v>
      </c>
    </row>
    <row r="58" spans="1:193" ht="12" customHeight="1" x14ac:dyDescent="0.15">
      <c r="A58" s="3"/>
      <c r="B58" s="3"/>
      <c r="C58" s="3"/>
      <c r="D58" s="139"/>
      <c r="E58" s="136"/>
      <c r="F58" s="136"/>
      <c r="G58" s="136"/>
      <c r="H58" s="136"/>
      <c r="I58" s="136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8"/>
      <c r="BE58" s="4"/>
      <c r="BF58" s="124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6"/>
      <c r="DD58" s="24"/>
      <c r="DE58" s="24"/>
      <c r="DF58" s="81"/>
      <c r="DJ58" s="320" t="str">
        <f>IF(OR(COUNTIFS(J58,"*特許庁*")&gt;=1,COUNTIFS(J58,"*経済産業*")&gt;=1,COUNTIFS(J58,"*工業所有*")&gt;=1), ASC(D58)&amp;ASC(F58)&amp;"."&amp;ASC(H58)&amp;"_"&amp;J58,"")</f>
        <v/>
      </c>
      <c r="DK58" s="84" t="str">
        <f>IF(DJ58="*特許庁*",MAX(DK$30:DK58)+1,"")</f>
        <v/>
      </c>
      <c r="DM58" s="71"/>
      <c r="DN58" s="71"/>
      <c r="DO58" s="71"/>
      <c r="DP58" s="71"/>
      <c r="DQ58" s="15">
        <v>42</v>
      </c>
      <c r="DR58" s="70" t="s">
        <v>154</v>
      </c>
      <c r="DS58" s="70" t="s">
        <v>154</v>
      </c>
    </row>
    <row r="59" spans="1:193" s="3" customFormat="1" ht="12" customHeight="1" x14ac:dyDescent="0.15">
      <c r="A59" s="1"/>
      <c r="B59" s="1"/>
      <c r="C59" s="1"/>
      <c r="D59" s="139"/>
      <c r="E59" s="136"/>
      <c r="F59" s="136"/>
      <c r="G59" s="136"/>
      <c r="H59" s="136"/>
      <c r="I59" s="136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8"/>
      <c r="BB59" s="2"/>
      <c r="BC59" s="2"/>
      <c r="BD59" s="2"/>
      <c r="BE59" s="4"/>
      <c r="BF59" s="124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6"/>
      <c r="DD59" s="35"/>
      <c r="DE59" s="35"/>
      <c r="DF59" s="87"/>
      <c r="DG59" s="71"/>
      <c r="DH59" s="70"/>
      <c r="DI59" s="70"/>
      <c r="DJ59" s="320"/>
      <c r="DK59" s="84" t="str">
        <f>IF(DJ59="*特許庁*",MAX(DK$30:DK59)+1,"")</f>
        <v/>
      </c>
      <c r="DL59" s="84"/>
      <c r="DM59" s="15"/>
      <c r="DN59" s="15"/>
      <c r="DO59" s="15"/>
      <c r="DP59" s="15"/>
      <c r="DQ59" s="15">
        <v>43</v>
      </c>
      <c r="DR59" s="70" t="s">
        <v>155</v>
      </c>
      <c r="DS59" s="70" t="s">
        <v>155</v>
      </c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70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</row>
    <row r="60" spans="1:193" s="3" customFormat="1" ht="12" customHeight="1" x14ac:dyDescent="0.15">
      <c r="A60" s="1"/>
      <c r="B60" s="1"/>
      <c r="C60" s="1"/>
      <c r="D60" s="139"/>
      <c r="E60" s="136"/>
      <c r="F60" s="136"/>
      <c r="G60" s="136"/>
      <c r="H60" s="136"/>
      <c r="I60" s="136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8"/>
      <c r="BB60" s="2"/>
      <c r="BC60" s="2"/>
      <c r="BD60" s="2"/>
      <c r="BE60" s="4"/>
      <c r="BF60" s="124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6"/>
      <c r="DD60" s="35"/>
      <c r="DE60" s="35"/>
      <c r="DF60" s="87"/>
      <c r="DG60" s="71"/>
      <c r="DH60" s="70"/>
      <c r="DI60" s="70"/>
      <c r="DJ60" s="320" t="str">
        <f>IF(OR(COUNTIFS(J60,"*特許庁*")&gt;=1,COUNTIFS(J60,"*経済産業*")&gt;=1,COUNTIFS(J60,"*工業所有*")&gt;=1), ASC(D60)&amp;ASC(F60)&amp;"."&amp;ASC(H60)&amp;"_"&amp;J60,"")</f>
        <v/>
      </c>
      <c r="DK60" s="84" t="str">
        <f>IF(DJ60="*特許庁*",MAX(DK$30:DK60)+1,"")</f>
        <v/>
      </c>
      <c r="DL60" s="84"/>
      <c r="DM60" s="15"/>
      <c r="DN60" s="15"/>
      <c r="DO60" s="15"/>
      <c r="DP60" s="15"/>
      <c r="DQ60" s="15">
        <v>44</v>
      </c>
      <c r="DR60" s="70" t="s">
        <v>156</v>
      </c>
      <c r="DS60" s="70" t="s">
        <v>156</v>
      </c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70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</row>
    <row r="61" spans="1:193" ht="12" customHeight="1" x14ac:dyDescent="0.15">
      <c r="D61" s="139"/>
      <c r="E61" s="136"/>
      <c r="F61" s="136"/>
      <c r="G61" s="136"/>
      <c r="H61" s="136"/>
      <c r="I61" s="136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8"/>
      <c r="BE61" s="4"/>
      <c r="BF61" s="124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  <c r="DC61" s="126"/>
      <c r="DD61" s="24"/>
      <c r="DE61" s="24"/>
      <c r="DF61" s="81"/>
      <c r="DJ61" s="320"/>
      <c r="DK61" s="84" t="str">
        <f>IF(DJ61="*特許庁*",MAX(DK$30:DK61)+1,"")</f>
        <v/>
      </c>
      <c r="DL61" s="84"/>
      <c r="DM61" s="15"/>
      <c r="DN61" s="15"/>
      <c r="DO61" s="15"/>
      <c r="DP61" s="15"/>
      <c r="DQ61" s="15">
        <v>45</v>
      </c>
      <c r="DR61" s="70" t="s">
        <v>157</v>
      </c>
      <c r="DS61" s="70" t="s">
        <v>157</v>
      </c>
    </row>
    <row r="62" spans="1:193" ht="12" customHeight="1" x14ac:dyDescent="0.15">
      <c r="D62" s="139"/>
      <c r="E62" s="136"/>
      <c r="F62" s="136"/>
      <c r="G62" s="136"/>
      <c r="H62" s="136"/>
      <c r="I62" s="136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8"/>
      <c r="BE62" s="4"/>
      <c r="BF62" s="124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6"/>
      <c r="DD62" s="24"/>
      <c r="DE62" s="24"/>
      <c r="DF62" s="81"/>
      <c r="DJ62" s="320" t="str">
        <f>IF(OR(COUNTIFS(J62,"*特許庁*")&gt;=1,COUNTIFS(J62,"*経済産業*")&gt;=1,COUNTIFS(J62,"*工業所有*")&gt;=1), ASC(D62)&amp;ASC(F62)&amp;"."&amp;ASC(H62)&amp;"_"&amp;J62,"")</f>
        <v/>
      </c>
      <c r="DK62" s="84" t="str">
        <f>IF(DJ62="*特許庁*",MAX(DK$30:DK62)+1,"")</f>
        <v/>
      </c>
      <c r="DL62" s="84"/>
      <c r="DM62" s="15"/>
      <c r="DN62" s="15"/>
      <c r="DO62" s="15"/>
      <c r="DP62" s="15"/>
      <c r="DQ62" s="15">
        <v>46</v>
      </c>
      <c r="DR62" s="70" t="s">
        <v>24</v>
      </c>
      <c r="DS62" s="70" t="s">
        <v>7</v>
      </c>
    </row>
    <row r="63" spans="1:193" ht="12" customHeight="1" x14ac:dyDescent="0.15">
      <c r="D63" s="139"/>
      <c r="E63" s="136"/>
      <c r="F63" s="136"/>
      <c r="G63" s="136"/>
      <c r="H63" s="136"/>
      <c r="I63" s="13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8"/>
      <c r="BF63" s="127"/>
      <c r="BG63" s="128"/>
      <c r="BH63" s="128"/>
      <c r="BI63" s="128"/>
      <c r="BJ63" s="128"/>
      <c r="BK63" s="128"/>
      <c r="BL63" s="128"/>
      <c r="BM63" s="128"/>
      <c r="BN63" s="128"/>
      <c r="BO63" s="128"/>
      <c r="BP63" s="128"/>
      <c r="BQ63" s="128"/>
      <c r="BR63" s="128"/>
      <c r="BS63" s="128"/>
      <c r="BT63" s="128"/>
      <c r="BU63" s="128"/>
      <c r="BV63" s="128"/>
      <c r="BW63" s="128"/>
      <c r="BX63" s="128"/>
      <c r="BY63" s="128"/>
      <c r="BZ63" s="128"/>
      <c r="CA63" s="128"/>
      <c r="CB63" s="128"/>
      <c r="CC63" s="128"/>
      <c r="CD63" s="128"/>
      <c r="CE63" s="128"/>
      <c r="CF63" s="128"/>
      <c r="CG63" s="128"/>
      <c r="CH63" s="128"/>
      <c r="CI63" s="128"/>
      <c r="CJ63" s="128"/>
      <c r="CK63" s="128"/>
      <c r="CL63" s="128"/>
      <c r="CM63" s="128"/>
      <c r="CN63" s="128"/>
      <c r="CO63" s="128"/>
      <c r="CP63" s="128"/>
      <c r="CQ63" s="128"/>
      <c r="CR63" s="128"/>
      <c r="CS63" s="128"/>
      <c r="CT63" s="128"/>
      <c r="CU63" s="128"/>
      <c r="CV63" s="128"/>
      <c r="CW63" s="128"/>
      <c r="CX63" s="128"/>
      <c r="CY63" s="128"/>
      <c r="CZ63" s="128"/>
      <c r="DA63" s="128"/>
      <c r="DB63" s="128"/>
      <c r="DC63" s="129"/>
      <c r="DD63" s="24"/>
      <c r="DE63" s="24"/>
      <c r="DF63" s="81"/>
      <c r="DJ63" s="320"/>
      <c r="DK63" s="84" t="str">
        <f>IF(DJ63="*特許庁*",MAX(DK$30:DK63)+1,"")</f>
        <v/>
      </c>
      <c r="DL63" s="84"/>
      <c r="DM63" s="15"/>
      <c r="DN63" s="15"/>
      <c r="DO63" s="15"/>
      <c r="DP63" s="15"/>
      <c r="DQ63" s="15"/>
      <c r="DR63" s="70" t="s">
        <v>158</v>
      </c>
      <c r="DS63" s="70" t="s">
        <v>158</v>
      </c>
    </row>
    <row r="64" spans="1:193" ht="12" customHeight="1" x14ac:dyDescent="0.15">
      <c r="D64" s="139"/>
      <c r="E64" s="136"/>
      <c r="F64" s="136"/>
      <c r="G64" s="136"/>
      <c r="H64" s="136"/>
      <c r="I64" s="136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8"/>
      <c r="BF64" s="116" t="s">
        <v>159</v>
      </c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36" t="s">
        <v>160</v>
      </c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8"/>
      <c r="DD64" s="24"/>
      <c r="DE64" s="24"/>
      <c r="DF64" s="81"/>
      <c r="DJ64" s="320" t="str">
        <f>IF(OR(COUNTIFS(J64,"*特許庁*")&gt;=1,COUNTIFS(J64,"*経済産業*")&gt;=1,COUNTIFS(J64,"*工業所有*")&gt;=1), ASC(D64)&amp;ASC(F64)&amp;"."&amp;ASC(H64)&amp;"_"&amp;J64,"")</f>
        <v/>
      </c>
      <c r="DK64" s="84" t="str">
        <f>IF(DJ64="*特許庁*",MAX(DK$30:DK64)+1,"")</f>
        <v/>
      </c>
      <c r="DL64" s="84"/>
      <c r="DM64" s="15"/>
      <c r="DN64" s="15"/>
      <c r="DO64" s="15"/>
      <c r="DP64" s="15"/>
      <c r="DQ64" s="15">
        <v>50</v>
      </c>
      <c r="DR64" s="70" t="s">
        <v>161</v>
      </c>
      <c r="DS64" s="70" t="s">
        <v>161</v>
      </c>
    </row>
    <row r="65" spans="4:123" ht="15" customHeight="1" x14ac:dyDescent="0.15">
      <c r="D65" s="139"/>
      <c r="E65" s="136"/>
      <c r="F65" s="136"/>
      <c r="G65" s="136"/>
      <c r="H65" s="136"/>
      <c r="I65" s="136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8"/>
      <c r="BF65" s="321"/>
      <c r="BG65" s="322"/>
      <c r="BH65" s="322"/>
      <c r="BI65" s="322"/>
      <c r="BJ65" s="322"/>
      <c r="BK65" s="322"/>
      <c r="BL65" s="322"/>
      <c r="BM65" s="322"/>
      <c r="BN65" s="322"/>
      <c r="BO65" s="322"/>
      <c r="BP65" s="322"/>
      <c r="BQ65" s="322"/>
      <c r="BR65" s="322"/>
      <c r="BS65" s="322"/>
      <c r="BT65" s="322"/>
      <c r="BU65" s="322"/>
      <c r="BV65" s="322"/>
      <c r="BW65" s="322"/>
      <c r="BX65" s="322"/>
      <c r="BY65" s="322"/>
      <c r="BZ65" s="322"/>
      <c r="CA65" s="322"/>
      <c r="CB65" s="322"/>
      <c r="CC65" s="322"/>
      <c r="CD65" s="322"/>
      <c r="CE65" s="322"/>
      <c r="CF65" s="322"/>
      <c r="CG65" s="322"/>
      <c r="CH65" s="322"/>
      <c r="CI65" s="322"/>
      <c r="CJ65" s="322"/>
      <c r="CK65" s="322"/>
      <c r="CL65" s="322"/>
      <c r="CM65" s="322"/>
      <c r="CN65" s="323"/>
      <c r="CO65" s="111" t="s">
        <v>162</v>
      </c>
      <c r="CP65" s="111"/>
      <c r="CQ65" s="111"/>
      <c r="CR65" s="130"/>
      <c r="CS65" s="130"/>
      <c r="CT65" s="130"/>
      <c r="CU65" s="111" t="s">
        <v>163</v>
      </c>
      <c r="CV65" s="111"/>
      <c r="CW65" s="111"/>
      <c r="CX65" s="111"/>
      <c r="CY65" s="111"/>
      <c r="CZ65" s="111"/>
      <c r="DA65" s="132" t="s">
        <v>164</v>
      </c>
      <c r="DB65" s="132"/>
      <c r="DC65" s="68"/>
      <c r="DD65" s="24"/>
      <c r="DE65" s="24"/>
      <c r="DF65" s="81"/>
      <c r="DJ65" s="320"/>
      <c r="DK65" s="84" t="str">
        <f>IF(DJ65="*特許庁*",MAX(DK$30:DK65)+1,"")</f>
        <v/>
      </c>
      <c r="DL65" s="84"/>
      <c r="DM65" s="15"/>
      <c r="DN65" s="15"/>
      <c r="DO65" s="15"/>
      <c r="DP65" s="15"/>
      <c r="DQ65" s="15">
        <v>51</v>
      </c>
      <c r="DR65" s="70" t="s">
        <v>165</v>
      </c>
      <c r="DS65" s="70" t="s">
        <v>165</v>
      </c>
    </row>
    <row r="66" spans="4:123" ht="12" customHeight="1" x14ac:dyDescent="0.15">
      <c r="D66" s="139"/>
      <c r="E66" s="136"/>
      <c r="F66" s="136"/>
      <c r="G66" s="136"/>
      <c r="H66" s="136"/>
      <c r="I66" s="136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8"/>
      <c r="BF66" s="321"/>
      <c r="BG66" s="322"/>
      <c r="BH66" s="322"/>
      <c r="BI66" s="322"/>
      <c r="BJ66" s="322"/>
      <c r="BK66" s="322"/>
      <c r="BL66" s="322"/>
      <c r="BM66" s="322"/>
      <c r="BN66" s="322"/>
      <c r="BO66" s="322"/>
      <c r="BP66" s="322"/>
      <c r="BQ66" s="322"/>
      <c r="BR66" s="322"/>
      <c r="BS66" s="322"/>
      <c r="BT66" s="322"/>
      <c r="BU66" s="322"/>
      <c r="BV66" s="322"/>
      <c r="BW66" s="322"/>
      <c r="BX66" s="322"/>
      <c r="BY66" s="322"/>
      <c r="BZ66" s="322"/>
      <c r="CA66" s="322"/>
      <c r="CB66" s="322"/>
      <c r="CC66" s="322"/>
      <c r="CD66" s="322"/>
      <c r="CE66" s="322"/>
      <c r="CF66" s="322"/>
      <c r="CG66" s="322"/>
      <c r="CH66" s="322"/>
      <c r="CI66" s="322"/>
      <c r="CJ66" s="322"/>
      <c r="CK66" s="322"/>
      <c r="CL66" s="322"/>
      <c r="CM66" s="322"/>
      <c r="CN66" s="323"/>
      <c r="CO66" s="114"/>
      <c r="CP66" s="114"/>
      <c r="CQ66" s="114"/>
      <c r="CR66" s="131"/>
      <c r="CS66" s="131"/>
      <c r="CT66" s="131"/>
      <c r="CU66" s="114"/>
      <c r="CV66" s="114"/>
      <c r="CW66" s="114"/>
      <c r="CX66" s="114"/>
      <c r="CY66" s="114"/>
      <c r="CZ66" s="114"/>
      <c r="DA66" s="133"/>
      <c r="DB66" s="133"/>
      <c r="DC66" s="69"/>
      <c r="DD66" s="24"/>
      <c r="DE66" s="24"/>
      <c r="DF66" s="81"/>
      <c r="DJ66" s="320" t="str">
        <f>IF(OR(COUNTIFS(J66,"*特許庁*")&gt;=1,COUNTIFS(J66,"*経済産業*")&gt;=1,COUNTIFS(J66,"*工業所有*")&gt;=1), ASC(D66)&amp;ASC(F66)&amp;"."&amp;ASC(H66)&amp;"_"&amp;J66,"")</f>
        <v/>
      </c>
      <c r="DK66" s="84" t="str">
        <f>IF(DJ66="*特許庁*",MAX(DK$30:DK66)+1,"")</f>
        <v/>
      </c>
      <c r="DL66" s="84"/>
      <c r="DM66" s="15"/>
      <c r="DN66" s="15"/>
      <c r="DO66" s="15"/>
      <c r="DP66" s="15"/>
      <c r="DQ66" s="15">
        <v>52</v>
      </c>
      <c r="DR66" s="70" t="s">
        <v>166</v>
      </c>
      <c r="DS66" s="70" t="s">
        <v>166</v>
      </c>
    </row>
    <row r="67" spans="4:123" ht="12" customHeight="1" x14ac:dyDescent="0.15">
      <c r="D67" s="139"/>
      <c r="E67" s="136"/>
      <c r="F67" s="136"/>
      <c r="G67" s="136"/>
      <c r="H67" s="136"/>
      <c r="I67" s="136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8"/>
      <c r="BF67" s="321"/>
      <c r="BG67" s="322"/>
      <c r="BH67" s="322"/>
      <c r="BI67" s="322"/>
      <c r="BJ67" s="322"/>
      <c r="BK67" s="322"/>
      <c r="BL67" s="322"/>
      <c r="BM67" s="322"/>
      <c r="BN67" s="322"/>
      <c r="BO67" s="322"/>
      <c r="BP67" s="322"/>
      <c r="BQ67" s="322"/>
      <c r="BR67" s="322"/>
      <c r="BS67" s="322"/>
      <c r="BT67" s="322"/>
      <c r="BU67" s="322"/>
      <c r="BV67" s="322"/>
      <c r="BW67" s="322"/>
      <c r="BX67" s="322"/>
      <c r="BY67" s="322"/>
      <c r="BZ67" s="322"/>
      <c r="CA67" s="322"/>
      <c r="CB67" s="322"/>
      <c r="CC67" s="322"/>
      <c r="CD67" s="322"/>
      <c r="CE67" s="322"/>
      <c r="CF67" s="322"/>
      <c r="CG67" s="322"/>
      <c r="CH67" s="322"/>
      <c r="CI67" s="322"/>
      <c r="CJ67" s="322"/>
      <c r="CK67" s="322"/>
      <c r="CL67" s="322"/>
      <c r="CM67" s="322"/>
      <c r="CN67" s="323"/>
      <c r="CO67" s="39" t="s">
        <v>167</v>
      </c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1"/>
      <c r="DD67" s="24"/>
      <c r="DE67" s="24"/>
      <c r="DF67" s="81"/>
      <c r="DJ67" s="320"/>
      <c r="DK67" s="84" t="str">
        <f>IF(DJ67="*特許庁*",MAX(DK$30:DK67)+1,"")</f>
        <v/>
      </c>
      <c r="DL67" s="84"/>
      <c r="DM67" s="15"/>
      <c r="DN67" s="15"/>
      <c r="DO67" s="15"/>
      <c r="DP67" s="15"/>
      <c r="DQ67" s="15">
        <v>53</v>
      </c>
      <c r="DR67" s="70" t="s">
        <v>168</v>
      </c>
      <c r="DS67" s="70" t="s">
        <v>168</v>
      </c>
    </row>
    <row r="68" spans="4:123" ht="12" customHeight="1" x14ac:dyDescent="0.15">
      <c r="D68" s="139"/>
      <c r="E68" s="136"/>
      <c r="F68" s="136"/>
      <c r="G68" s="136"/>
      <c r="H68" s="136"/>
      <c r="I68" s="136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8"/>
      <c r="BF68" s="321"/>
      <c r="BG68" s="322"/>
      <c r="BH68" s="322"/>
      <c r="BI68" s="322"/>
      <c r="BJ68" s="322"/>
      <c r="BK68" s="322"/>
      <c r="BL68" s="322"/>
      <c r="BM68" s="322"/>
      <c r="BN68" s="322"/>
      <c r="BO68" s="322"/>
      <c r="BP68" s="322"/>
      <c r="BQ68" s="322"/>
      <c r="BR68" s="322"/>
      <c r="BS68" s="322"/>
      <c r="BT68" s="322"/>
      <c r="BU68" s="322"/>
      <c r="BV68" s="322"/>
      <c r="BW68" s="322"/>
      <c r="BX68" s="322"/>
      <c r="BY68" s="322"/>
      <c r="BZ68" s="322"/>
      <c r="CA68" s="322"/>
      <c r="CB68" s="322"/>
      <c r="CC68" s="322"/>
      <c r="CD68" s="322"/>
      <c r="CE68" s="322"/>
      <c r="CF68" s="322"/>
      <c r="CG68" s="322"/>
      <c r="CH68" s="322"/>
      <c r="CI68" s="322"/>
      <c r="CJ68" s="322"/>
      <c r="CK68" s="322"/>
      <c r="CL68" s="322"/>
      <c r="CM68" s="322"/>
      <c r="CN68" s="323"/>
      <c r="CO68" s="42"/>
      <c r="CP68" s="43"/>
      <c r="CQ68" s="43"/>
      <c r="CR68" s="43"/>
      <c r="CS68" s="43"/>
      <c r="CT68" s="43"/>
      <c r="CU68" s="43"/>
      <c r="CV68" s="43"/>
      <c r="CW68" s="134" t="s">
        <v>169</v>
      </c>
      <c r="CX68" s="134"/>
      <c r="CY68" s="111" t="s">
        <v>170</v>
      </c>
      <c r="CZ68" s="111"/>
      <c r="DA68" s="24"/>
      <c r="DB68" s="44"/>
      <c r="DC68" s="68"/>
      <c r="DD68" s="24"/>
      <c r="DE68" s="24"/>
      <c r="DF68" s="81"/>
      <c r="DJ68" s="320" t="str">
        <f>IF(OR(COUNTIFS(J68,"*特許庁*")&gt;=1,COUNTIFS(J68,"*経済産業*")&gt;=1,COUNTIFS(J68,"*工業所有*")&gt;=1), ASC(D68)&amp;ASC(F68)&amp;"."&amp;ASC(H68)&amp;"_"&amp;J68,"")</f>
        <v/>
      </c>
      <c r="DK68" s="84" t="str">
        <f>IF(DJ68="*特許庁*",MAX(DK$30:DK68)+1,"")</f>
        <v/>
      </c>
      <c r="DL68" s="84"/>
      <c r="DM68" s="15"/>
      <c r="DN68" s="15"/>
      <c r="DO68" s="15"/>
      <c r="DP68" s="15"/>
      <c r="DQ68" s="15">
        <v>54</v>
      </c>
      <c r="DR68" s="70" t="s">
        <v>171</v>
      </c>
      <c r="DS68" s="70" t="s">
        <v>171</v>
      </c>
    </row>
    <row r="69" spans="4:123" ht="12" customHeight="1" x14ac:dyDescent="0.15">
      <c r="D69" s="139"/>
      <c r="E69" s="136"/>
      <c r="F69" s="136"/>
      <c r="G69" s="136"/>
      <c r="H69" s="136"/>
      <c r="I69" s="136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8"/>
      <c r="BF69" s="321"/>
      <c r="BG69" s="322"/>
      <c r="BH69" s="322"/>
      <c r="BI69" s="322"/>
      <c r="BJ69" s="322"/>
      <c r="BK69" s="322"/>
      <c r="BL69" s="322"/>
      <c r="BM69" s="322"/>
      <c r="BN69" s="322"/>
      <c r="BO69" s="322"/>
      <c r="BP69" s="322"/>
      <c r="BQ69" s="322"/>
      <c r="BR69" s="322"/>
      <c r="BS69" s="322"/>
      <c r="BT69" s="322"/>
      <c r="BU69" s="322"/>
      <c r="BV69" s="322"/>
      <c r="BW69" s="322"/>
      <c r="BX69" s="322"/>
      <c r="BY69" s="322"/>
      <c r="BZ69" s="322"/>
      <c r="CA69" s="322"/>
      <c r="CB69" s="322"/>
      <c r="CC69" s="322"/>
      <c r="CD69" s="322"/>
      <c r="CE69" s="322"/>
      <c r="CF69" s="322"/>
      <c r="CG69" s="322"/>
      <c r="CH69" s="322"/>
      <c r="CI69" s="322"/>
      <c r="CJ69" s="322"/>
      <c r="CK69" s="322"/>
      <c r="CL69" s="322"/>
      <c r="CM69" s="322"/>
      <c r="CN69" s="323"/>
      <c r="CO69" s="45"/>
      <c r="CP69" s="46"/>
      <c r="CQ69" s="46"/>
      <c r="CR69" s="46"/>
      <c r="CS69" s="46"/>
      <c r="CT69" s="46"/>
      <c r="CU69" s="46"/>
      <c r="CV69" s="46"/>
      <c r="CW69" s="135"/>
      <c r="CX69" s="135"/>
      <c r="CY69" s="114"/>
      <c r="CZ69" s="114"/>
      <c r="DA69" s="47"/>
      <c r="DB69" s="48"/>
      <c r="DC69" s="69"/>
      <c r="DD69" s="24"/>
      <c r="DE69" s="24"/>
      <c r="DF69" s="81"/>
      <c r="DJ69" s="320"/>
      <c r="DK69" s="84" t="str">
        <f>IF(DJ69="*特許庁*",MAX(DK$30:DK69)+1,"")</f>
        <v/>
      </c>
      <c r="DL69" s="84"/>
      <c r="DM69" s="15"/>
      <c r="DN69" s="15"/>
      <c r="DO69" s="15"/>
      <c r="DP69" s="15"/>
      <c r="DQ69" s="15">
        <v>55</v>
      </c>
      <c r="DR69" s="70" t="s">
        <v>172</v>
      </c>
      <c r="DS69" s="70" t="s">
        <v>172</v>
      </c>
    </row>
    <row r="70" spans="4:123" ht="12" customHeight="1" x14ac:dyDescent="0.15">
      <c r="D70" s="139"/>
      <c r="E70" s="136"/>
      <c r="F70" s="136"/>
      <c r="G70" s="136"/>
      <c r="H70" s="136"/>
      <c r="I70" s="136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8"/>
      <c r="BF70" s="321"/>
      <c r="BG70" s="322"/>
      <c r="BH70" s="322"/>
      <c r="BI70" s="322"/>
      <c r="BJ70" s="322"/>
      <c r="BK70" s="322"/>
      <c r="BL70" s="322"/>
      <c r="BM70" s="322"/>
      <c r="BN70" s="322"/>
      <c r="BO70" s="322"/>
      <c r="BP70" s="322"/>
      <c r="BQ70" s="322"/>
      <c r="BR70" s="322"/>
      <c r="BS70" s="322"/>
      <c r="BT70" s="322"/>
      <c r="BU70" s="322"/>
      <c r="BV70" s="322"/>
      <c r="BW70" s="322"/>
      <c r="BX70" s="322"/>
      <c r="BY70" s="322"/>
      <c r="BZ70" s="322"/>
      <c r="CA70" s="322"/>
      <c r="CB70" s="322"/>
      <c r="CC70" s="322"/>
      <c r="CD70" s="322"/>
      <c r="CE70" s="322"/>
      <c r="CF70" s="322"/>
      <c r="CG70" s="322"/>
      <c r="CH70" s="322"/>
      <c r="CI70" s="322"/>
      <c r="CJ70" s="322"/>
      <c r="CK70" s="322"/>
      <c r="CL70" s="322"/>
      <c r="CM70" s="322"/>
      <c r="CN70" s="323"/>
      <c r="CO70" s="30" t="s">
        <v>173</v>
      </c>
      <c r="CP70" s="33"/>
      <c r="CQ70" s="33"/>
      <c r="CR70" s="33"/>
      <c r="CS70" s="34"/>
      <c r="CT70" s="39" t="s">
        <v>174</v>
      </c>
      <c r="CU70" s="40"/>
      <c r="CV70" s="40"/>
      <c r="CW70" s="40"/>
      <c r="CX70" s="40"/>
      <c r="CY70" s="40"/>
      <c r="CZ70" s="40"/>
      <c r="DA70" s="40"/>
      <c r="DB70" s="40"/>
      <c r="DC70" s="41"/>
      <c r="DD70" s="24"/>
      <c r="DE70" s="24"/>
      <c r="DF70" s="81"/>
      <c r="DJ70" s="320" t="str">
        <f>IF(OR(COUNTIFS(J70,"*特許庁*")&gt;=1,COUNTIFS(J70,"*経済産業*")&gt;=1,COUNTIFS(J70,"*工業所有*")&gt;=1), ASC(D70)&amp;ASC(F70)&amp;"."&amp;ASC(H70)&amp;"_"&amp;J70,"")</f>
        <v/>
      </c>
      <c r="DK70" s="84" t="str">
        <f>IF(DJ70="*特許庁*",MAX(DK$30:DK70)+1,"")</f>
        <v/>
      </c>
      <c r="DL70" s="84"/>
      <c r="DM70" s="15"/>
      <c r="DN70" s="15"/>
      <c r="DO70" s="15"/>
      <c r="DP70" s="15"/>
      <c r="DQ70" s="15"/>
      <c r="DR70" s="70" t="s">
        <v>175</v>
      </c>
      <c r="DS70" s="70" t="s">
        <v>175</v>
      </c>
    </row>
    <row r="71" spans="4:123" ht="12" customHeight="1" x14ac:dyDescent="0.15">
      <c r="D71" s="139"/>
      <c r="E71" s="136"/>
      <c r="F71" s="136"/>
      <c r="G71" s="136"/>
      <c r="H71" s="136"/>
      <c r="I71" s="136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38"/>
      <c r="BF71" s="321"/>
      <c r="BG71" s="322"/>
      <c r="BH71" s="322"/>
      <c r="BI71" s="322"/>
      <c r="BJ71" s="322"/>
      <c r="BK71" s="322"/>
      <c r="BL71" s="322"/>
      <c r="BM71" s="322"/>
      <c r="BN71" s="322"/>
      <c r="BO71" s="322"/>
      <c r="BP71" s="322"/>
      <c r="BQ71" s="322"/>
      <c r="BR71" s="322"/>
      <c r="BS71" s="322"/>
      <c r="BT71" s="322"/>
      <c r="BU71" s="322"/>
      <c r="BV71" s="322"/>
      <c r="BW71" s="322"/>
      <c r="BX71" s="322"/>
      <c r="BY71" s="322"/>
      <c r="BZ71" s="322"/>
      <c r="CA71" s="322"/>
      <c r="CB71" s="322"/>
      <c r="CC71" s="322"/>
      <c r="CD71" s="322"/>
      <c r="CE71" s="322"/>
      <c r="CF71" s="322"/>
      <c r="CG71" s="322"/>
      <c r="CH71" s="322"/>
      <c r="CI71" s="322"/>
      <c r="CJ71" s="322"/>
      <c r="CK71" s="322"/>
      <c r="CL71" s="322"/>
      <c r="CM71" s="322"/>
      <c r="CN71" s="323"/>
      <c r="CO71" s="110" t="s">
        <v>176</v>
      </c>
      <c r="CP71" s="111"/>
      <c r="CQ71" s="111"/>
      <c r="CR71" s="111"/>
      <c r="CS71" s="112"/>
      <c r="CT71" s="49"/>
      <c r="CU71" s="111" t="s">
        <v>176</v>
      </c>
      <c r="CV71" s="111"/>
      <c r="CW71" s="111"/>
      <c r="CX71" s="111"/>
      <c r="CY71" s="111"/>
      <c r="CZ71" s="111"/>
      <c r="DA71" s="111"/>
      <c r="DB71" s="44"/>
      <c r="DC71" s="68"/>
      <c r="DD71" s="24"/>
      <c r="DE71" s="24"/>
      <c r="DF71" s="81"/>
      <c r="DJ71" s="320"/>
      <c r="DK71" s="84" t="str">
        <f>IF(DJ71="*特許庁*",MAX(DK$30:DK71)+1,"")</f>
        <v/>
      </c>
      <c r="DL71" s="84"/>
      <c r="DM71" s="15"/>
      <c r="DN71" s="15"/>
      <c r="DO71" s="15"/>
      <c r="DP71" s="15"/>
      <c r="DQ71" s="15">
        <v>61</v>
      </c>
      <c r="DR71" s="70" t="s">
        <v>177</v>
      </c>
      <c r="DS71" s="70" t="s">
        <v>177</v>
      </c>
    </row>
    <row r="72" spans="4:123" ht="14.25" customHeight="1" x14ac:dyDescent="0.15">
      <c r="D72" s="139"/>
      <c r="E72" s="136"/>
      <c r="F72" s="136"/>
      <c r="G72" s="136"/>
      <c r="H72" s="136"/>
      <c r="I72" s="136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8"/>
      <c r="BF72" s="324"/>
      <c r="BG72" s="325"/>
      <c r="BH72" s="325"/>
      <c r="BI72" s="325"/>
      <c r="BJ72" s="325"/>
      <c r="BK72" s="325"/>
      <c r="BL72" s="325"/>
      <c r="BM72" s="325"/>
      <c r="BN72" s="325"/>
      <c r="BO72" s="325"/>
      <c r="BP72" s="325"/>
      <c r="BQ72" s="325"/>
      <c r="BR72" s="325"/>
      <c r="BS72" s="325"/>
      <c r="BT72" s="325"/>
      <c r="BU72" s="325"/>
      <c r="BV72" s="325"/>
      <c r="BW72" s="325"/>
      <c r="BX72" s="325"/>
      <c r="BY72" s="325"/>
      <c r="BZ72" s="325"/>
      <c r="CA72" s="325"/>
      <c r="CB72" s="325"/>
      <c r="CC72" s="325"/>
      <c r="CD72" s="325"/>
      <c r="CE72" s="325"/>
      <c r="CF72" s="325"/>
      <c r="CG72" s="325"/>
      <c r="CH72" s="325"/>
      <c r="CI72" s="325"/>
      <c r="CJ72" s="325"/>
      <c r="CK72" s="325"/>
      <c r="CL72" s="325"/>
      <c r="CM72" s="325"/>
      <c r="CN72" s="326"/>
      <c r="CO72" s="113"/>
      <c r="CP72" s="114"/>
      <c r="CQ72" s="114"/>
      <c r="CR72" s="114"/>
      <c r="CS72" s="115"/>
      <c r="CT72" s="50"/>
      <c r="CU72" s="114"/>
      <c r="CV72" s="114"/>
      <c r="CW72" s="114"/>
      <c r="CX72" s="114"/>
      <c r="CY72" s="114"/>
      <c r="CZ72" s="114"/>
      <c r="DA72" s="114"/>
      <c r="DB72" s="48"/>
      <c r="DC72" s="69"/>
      <c r="DD72" s="24"/>
      <c r="DE72" s="24"/>
      <c r="DF72" s="81"/>
      <c r="DJ72" s="320" t="str">
        <f>IF(OR(COUNTIFS(J72,"*特許庁*")&gt;=1,COUNTIFS(J72,"*経済産業*")&gt;=1,COUNTIFS(J72,"*工業所有*")&gt;=1), ASC(D72)&amp;ASC(F72)&amp;"."&amp;ASC(H72)&amp;"_"&amp;J72,"")</f>
        <v/>
      </c>
      <c r="DK72" s="84"/>
      <c r="DL72" s="84"/>
      <c r="DM72" s="15"/>
      <c r="DN72" s="15"/>
      <c r="DO72" s="15"/>
      <c r="DP72" s="15"/>
      <c r="DQ72" s="15">
        <v>57</v>
      </c>
      <c r="DR72" s="70" t="s">
        <v>178</v>
      </c>
      <c r="DS72" s="70" t="s">
        <v>178</v>
      </c>
    </row>
    <row r="73" spans="4:123" ht="14.25" customHeight="1" x14ac:dyDescent="0.15">
      <c r="D73" s="328"/>
      <c r="E73" s="329"/>
      <c r="F73" s="329"/>
      <c r="G73" s="329"/>
      <c r="H73" s="329"/>
      <c r="I73" s="329"/>
      <c r="J73" s="330"/>
      <c r="K73" s="330"/>
      <c r="L73" s="330"/>
      <c r="M73" s="330"/>
      <c r="N73" s="330"/>
      <c r="O73" s="330"/>
      <c r="P73" s="330"/>
      <c r="Q73" s="330"/>
      <c r="R73" s="330"/>
      <c r="S73" s="330"/>
      <c r="T73" s="330"/>
      <c r="U73" s="330"/>
      <c r="V73" s="330"/>
      <c r="W73" s="330"/>
      <c r="X73" s="330"/>
      <c r="Y73" s="330"/>
      <c r="Z73" s="330"/>
      <c r="AA73" s="330"/>
      <c r="AB73" s="330"/>
      <c r="AC73" s="330"/>
      <c r="AD73" s="330"/>
      <c r="AE73" s="330"/>
      <c r="AF73" s="330"/>
      <c r="AG73" s="330"/>
      <c r="AH73" s="330"/>
      <c r="AI73" s="330"/>
      <c r="AJ73" s="330"/>
      <c r="AK73" s="330"/>
      <c r="AL73" s="330"/>
      <c r="AM73" s="330"/>
      <c r="AN73" s="330"/>
      <c r="AO73" s="330"/>
      <c r="AP73" s="330"/>
      <c r="AQ73" s="330"/>
      <c r="AR73" s="330"/>
      <c r="AS73" s="330"/>
      <c r="AT73" s="330"/>
      <c r="AU73" s="330"/>
      <c r="AV73" s="330"/>
      <c r="AW73" s="330"/>
      <c r="AX73" s="330"/>
      <c r="AY73" s="330"/>
      <c r="AZ73" s="330"/>
      <c r="BA73" s="331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81"/>
      <c r="DJ73" s="320"/>
      <c r="DQ73" s="15">
        <v>59</v>
      </c>
      <c r="DR73" s="70" t="s">
        <v>179</v>
      </c>
      <c r="DS73" s="70" t="s">
        <v>179</v>
      </c>
    </row>
    <row r="74" spans="4:123" ht="15" customHeight="1" x14ac:dyDescent="0.15">
      <c r="D74" s="18" t="s">
        <v>180</v>
      </c>
      <c r="E74" s="19"/>
      <c r="F74" s="19"/>
      <c r="G74" s="20"/>
      <c r="H74" s="16"/>
      <c r="I74" s="17" t="s">
        <v>181</v>
      </c>
      <c r="J74"/>
      <c r="K74"/>
      <c r="L74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DJ74" s="84" t="str">
        <f>IF(OR(COUNTIFS(J74,"*特許庁*")&gt;=1,COUNTIFS(J74,"*経済産業*")&gt;=1,COUNTIFS(J74,"*工業所有*")&gt;=1), ASC(D74)&amp;ASC(F74)&amp;"."&amp;ASC(H74)&amp;"_"&amp;J74,"")</f>
        <v/>
      </c>
      <c r="DQ74" s="15">
        <v>60</v>
      </c>
      <c r="DR74" s="70" t="s">
        <v>182</v>
      </c>
      <c r="DS74" s="70" t="s">
        <v>182</v>
      </c>
    </row>
    <row r="75" spans="4:123" ht="12" customHeight="1" x14ac:dyDescent="0.15">
      <c r="DQ75" s="15">
        <v>63</v>
      </c>
      <c r="DR75" s="70" t="s">
        <v>183</v>
      </c>
      <c r="DS75" s="70" t="s">
        <v>183</v>
      </c>
    </row>
    <row r="76" spans="4:123" ht="12" customHeight="1" x14ac:dyDescent="0.15">
      <c r="DQ76" s="15">
        <v>58</v>
      </c>
      <c r="DR76" s="70" t="s">
        <v>184</v>
      </c>
      <c r="DS76" s="70" t="s">
        <v>184</v>
      </c>
    </row>
    <row r="77" spans="4:123" ht="12" customHeight="1" x14ac:dyDescent="0.15">
      <c r="DQ77" s="15">
        <v>69</v>
      </c>
      <c r="DR77" s="70" t="s">
        <v>185</v>
      </c>
      <c r="DS77" s="70" t="s">
        <v>185</v>
      </c>
    </row>
    <row r="78" spans="4:123" ht="12" customHeight="1" x14ac:dyDescent="0.15">
      <c r="DQ78" s="15">
        <v>62</v>
      </c>
      <c r="DR78" s="70" t="s">
        <v>186</v>
      </c>
      <c r="DS78" s="70" t="s">
        <v>186</v>
      </c>
    </row>
    <row r="79" spans="4:123" ht="12" customHeight="1" x14ac:dyDescent="0.15">
      <c r="DQ79" s="15">
        <v>65</v>
      </c>
      <c r="DR79" s="70" t="s">
        <v>187</v>
      </c>
      <c r="DS79" s="70" t="s">
        <v>187</v>
      </c>
    </row>
    <row r="80" spans="4:123" ht="12" customHeight="1" x14ac:dyDescent="0.15">
      <c r="DQ80" s="15">
        <v>70</v>
      </c>
      <c r="DR80" s="70" t="s">
        <v>188</v>
      </c>
      <c r="DS80" s="70" t="s">
        <v>188</v>
      </c>
    </row>
    <row r="81" spans="121:123" ht="12" customHeight="1" x14ac:dyDescent="0.15">
      <c r="DQ81" s="15">
        <v>67</v>
      </c>
      <c r="DR81" s="70" t="s">
        <v>189</v>
      </c>
      <c r="DS81" s="70" t="s">
        <v>189</v>
      </c>
    </row>
  </sheetData>
  <mergeCells count="248"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AM13:AQ14"/>
    <mergeCell ref="BF7:BP8"/>
    <mergeCell ref="BR7:DA8"/>
    <mergeCell ref="BG9:DB9"/>
    <mergeCell ref="BG12:DB13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G10:DB1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9" operator="containsText" text="該当の場合選択">
      <formula>NOT(ISERROR(SEARCH("該当の場合選択",H25)))</formula>
    </cfRule>
  </conditionalFormatting>
  <conditionalFormatting sqref="M19">
    <cfRule type="cellIs" dxfId="9" priority="15" operator="equal">
      <formula>"マンション・アパート名"</formula>
    </cfRule>
  </conditionalFormatting>
  <conditionalFormatting sqref="AA25">
    <cfRule type="containsText" dxfId="8" priority="8" operator="containsText" text="該当の場合選択">
      <formula>NOT(ISERROR(SEARCH("該当の場合選択",AA25)))</formula>
    </cfRule>
  </conditionalFormatting>
  <conditionalFormatting sqref="AE21:BA22">
    <cfRule type="cellIs" dxfId="7" priority="10" stopIfTrue="1" operator="greaterThanOrEqual">
      <formula>"@"</formula>
    </cfRule>
  </conditionalFormatting>
  <conditionalFormatting sqref="AS1:AU2 AM13">
    <cfRule type="containsText" dxfId="6" priority="17" operator="containsText" text="選択">
      <formula>NOT(ISERROR(SEARCH("選択",AM1)))</formula>
    </cfRule>
  </conditionalFormatting>
  <conditionalFormatting sqref="BG12:DB13">
    <cfRule type="containsText" dxfId="5" priority="2" operator="containsText" text="選択してください">
      <formula>NOT(ISERROR(SEARCH("選択してください",BG12)))</formula>
    </cfRule>
    <cfRule type="containsText" dxfId="4" priority="3" operator="containsText" text="記載不要">
      <formula>NOT(ISERROR(SEARCH("記載不要",BG12)))</formula>
    </cfRule>
  </conditionalFormatting>
  <conditionalFormatting sqref="BR4:CB5">
    <cfRule type="containsText" dxfId="3" priority="5" operator="containsText" text="選択してください">
      <formula>NOT(ISERROR(SEARCH("選択してください",BR4)))</formula>
    </cfRule>
    <cfRule type="containsText" dxfId="2" priority="7" operator="containsText" text="記載不要">
      <formula>NOT(ISERROR(SEARCH("記載不要",BR4)))</formula>
    </cfRule>
  </conditionalFormatting>
  <conditionalFormatting sqref="CK4:DB5">
    <cfRule type="containsText" dxfId="1" priority="4" operator="containsText" text="選択してください">
      <formula>NOT(ISERROR(SEARCH("選択してください",CK4)))</formula>
    </cfRule>
    <cfRule type="containsText" dxfId="0" priority="6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BG12:DB13" xr:uid="{55FA1128-A57C-4123-8094-45F396D119DF}">
      <formula1>"※選択してください※,週４日勤務希望（○曜日勤務希望）, 月８日～１６日（○○日）勤務希望"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"※選択してください※,1"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"※選択してください※,機械一般"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2026-01-21T02:39:37Z</dcterms:created>
  <dcterms:modified xsi:type="dcterms:W3CDTF">2026-01-21T02:39:39Z</dcterms:modified>
  <cp:category/>
  <cp:contentStatus/>
</cp:coreProperties>
</file>