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DA91F395-D405-4C94-AFBA-532786546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様式" sheetId="5" r:id="rId1"/>
  </sheets>
  <definedNames>
    <definedName name="_xlnm.Print_Area" localSheetId="0">履歴書様式!$A$1:$DI$75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4" i="5" l="1"/>
  <c r="DN3" i="5"/>
  <c r="DJ3" i="5"/>
  <c r="DJ7" i="5"/>
  <c r="DJ25" i="5"/>
  <c r="DJ74" i="5"/>
  <c r="DJ72" i="5"/>
  <c r="DJ70" i="5"/>
  <c r="DJ68" i="5"/>
  <c r="DJ66" i="5"/>
  <c r="DJ64" i="5"/>
  <c r="DJ62" i="5"/>
  <c r="DJ60" i="5"/>
  <c r="DJ58" i="5"/>
  <c r="DJ56" i="5"/>
  <c r="DJ54" i="5"/>
  <c r="DJ52" i="5"/>
  <c r="DJ50" i="5"/>
  <c r="DJ48" i="5"/>
  <c r="DJ46" i="5"/>
  <c r="DJ44" i="5"/>
  <c r="DJ42" i="5"/>
  <c r="DJ38" i="5"/>
  <c r="DJ36" i="5"/>
  <c r="DJ34" i="5"/>
  <c r="DJ32" i="5"/>
  <c r="DK71" i="5" l="1"/>
  <c r="DK69" i="5"/>
  <c r="DK67" i="5"/>
  <c r="DK65" i="5"/>
  <c r="DK63" i="5"/>
  <c r="DK61" i="5"/>
  <c r="DK59" i="5"/>
  <c r="DN2" i="5" l="1"/>
  <c r="DN1" i="5"/>
  <c r="DJ9" i="5" l="1"/>
  <c r="DK70" i="5"/>
  <c r="DK68" i="5"/>
  <c r="DK66" i="5"/>
  <c r="DK64" i="5"/>
  <c r="DK62" i="5"/>
  <c r="DK60" i="5"/>
  <c r="DK58" i="5"/>
  <c r="DJ40" i="5"/>
  <c r="DJ30" i="5"/>
  <c r="DJ24" i="5"/>
  <c r="DK7" i="5"/>
  <c r="DL7" i="5" s="1"/>
  <c r="DK6" i="5"/>
  <c r="DJ6" i="5"/>
  <c r="DJ5" i="5"/>
  <c r="DJ4" i="5"/>
  <c r="DJ2" i="5"/>
  <c r="DK1" i="5"/>
  <c r="DJ1" i="5" s="1"/>
  <c r="AE13" i="5" l="1"/>
  <c r="DM30" i="5" a="1"/>
  <c r="DM30" i="5" s="1"/>
  <c r="DM29" i="5" s="1"/>
  <c r="DL30" i="5" a="1"/>
  <c r="DL30" i="5" s="1"/>
  <c r="DL29" i="5" s="1"/>
  <c r="DK30" i="5" a="1"/>
  <c r="DK30" i="5" s="1"/>
  <c r="DK29" i="5" s="1"/>
  <c r="DL6" i="5"/>
  <c r="DJ2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<sst xmlns="http://schemas.openxmlformats.org/spreadsheetml/2006/main" count="248" uniqueCount="210">
  <si>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</si>
  <si>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</si>
  <si>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</si>
  <si>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</si>
  <si>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</si>
  <si>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</si>
  <si>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</si>
  <si>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</si>
  <si>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</si>
  <si>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</si>
  <si>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</si>
  <si>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</si>
  <si>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</si>
  <si>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</si>
  <si>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</si>
  <si>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</si>
  <si>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</si>
  <si>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</si>
  <si>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</si>
  <si>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</si>
  <si>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</si>
  <si>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</si>
  <si>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 xml:space="preserve"> 扶養家族(配偶者を除く）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</si>
  <si>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</si>
  <si>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</si>
  <si>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</si>
  <si>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</si>
  <si>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</si>
  <si>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第１希望（記入必須）</t>
    <rPh sb="0" eb="1">
      <t>ダイ</t>
    </rPh>
    <rPh sb="2" eb="4">
      <t>キボウ</t>
    </rPh>
    <rPh sb="5" eb="7">
      <t>キニュウ</t>
    </rPh>
    <rPh sb="7" eb="9">
      <t>ヒッス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</si>
  <si>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</si>
  <si>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</si>
  <si>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※希望課室以外での選考、採用も可の場合は○印を記載してください。</t>
    <rPh sb="1" eb="3">
      <t>キボウ</t>
    </rPh>
    <rPh sb="3" eb="5">
      <t>カシツ</t>
    </rPh>
    <rPh sb="5" eb="7">
      <t>イガイ</t>
    </rPh>
    <rPh sb="9" eb="11">
      <t>センコウ</t>
    </rPh>
    <rPh sb="12" eb="14">
      <t>サイヨウ</t>
    </rPh>
    <rPh sb="15" eb="16">
      <t>カ</t>
    </rPh>
    <rPh sb="17" eb="19">
      <t>バアイ</t>
    </rPh>
    <rPh sb="21" eb="22">
      <t>ジルシ</t>
    </rPh>
    <rPh sb="23" eb="25">
      <t>キサイ</t>
    </rPh>
    <phoneticPr fontId="2"/>
  </si>
  <si>
    <t>応募官職</t>
    <phoneticPr fontId="2"/>
  </si>
  <si>
    <t>希望</t>
    <rPh sb="0" eb="2">
      <t>キボウ</t>
    </rPh>
    <phoneticPr fontId="2"/>
  </si>
  <si>
    <t>希望する課室</t>
    <rPh sb="0" eb="2">
      <t>キボウ</t>
    </rPh>
    <rPh sb="4" eb="6">
      <t>カシツ</t>
    </rPh>
    <phoneticPr fontId="2"/>
  </si>
  <si>
    <t>勤務可能曜日及び勤務可能日数</t>
    <rPh sb="0" eb="2">
      <t>キンム</t>
    </rPh>
    <rPh sb="2" eb="4">
      <t>カノウ</t>
    </rPh>
    <rPh sb="4" eb="6">
      <t>ヨウビ</t>
    </rPh>
    <rPh sb="6" eb="7">
      <t>オヨ</t>
    </rPh>
    <rPh sb="8" eb="10">
      <t>キンム</t>
    </rPh>
    <rPh sb="10" eb="12">
      <t>カノウ</t>
    </rPh>
    <rPh sb="12" eb="14">
      <t>ニッスウ</t>
    </rPh>
    <phoneticPr fontId="2"/>
  </si>
  <si>
    <t>令和</t>
    <rPh sb="0" eb="2">
      <t>レイワ</t>
    </rPh>
    <phoneticPr fontId="2"/>
  </si>
  <si>
    <t>履 歴 書</t>
  </si>
  <si>
    <t>ふりがな</t>
    <phoneticPr fontId="2"/>
  </si>
  <si>
    <t>性別</t>
    <rPh sb="0" eb="2">
      <t>セイベツ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</si>
  <si>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</si>
  <si>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</si>
  <si>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</si>
  <si>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</si>
  <si>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秘書課</t>
    <rPh sb="0" eb="2">
      <t>ヒショ</t>
    </rPh>
    <phoneticPr fontId="25"/>
  </si>
  <si>
    <t>総務課</t>
    <rPh sb="0" eb="3">
      <t>ソウムカ</t>
    </rPh>
    <phoneticPr fontId="25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</si>
  <si>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5"/>
  </si>
  <si>
    <t>会計課</t>
    <rPh sb="0" eb="2">
      <t>カイケイ</t>
    </rPh>
    <rPh sb="2" eb="3">
      <t>カ</t>
    </rPh>
    <phoneticPr fontId="25"/>
  </si>
  <si>
    <t>企画調査課</t>
    <rPh sb="0" eb="2">
      <t>キカク</t>
    </rPh>
    <rPh sb="2" eb="4">
      <t>チョウサ</t>
    </rPh>
    <phoneticPr fontId="25"/>
  </si>
  <si>
    <t>普及支援課</t>
    <rPh sb="0" eb="2">
      <t>フキュウ</t>
    </rPh>
    <rPh sb="2" eb="4">
      <t>シエン</t>
    </rPh>
    <rPh sb="4" eb="5">
      <t>カ</t>
    </rPh>
    <phoneticPr fontId="25"/>
  </si>
  <si>
    <t>国際政策課</t>
    <rPh sb="0" eb="2">
      <t>コクサイ</t>
    </rPh>
    <rPh sb="2" eb="4">
      <t>セイサク</t>
    </rPh>
    <rPh sb="4" eb="5">
      <t>カ</t>
    </rPh>
    <phoneticPr fontId="25"/>
  </si>
  <si>
    <t>国際協力課</t>
    <rPh sb="4" eb="5">
      <t>カ</t>
    </rPh>
    <phoneticPr fontId="25"/>
  </si>
  <si>
    <t>審査業務課</t>
    <rPh sb="0" eb="2">
      <t>シンサ</t>
    </rPh>
    <rPh sb="2" eb="4">
      <t>ギョウム</t>
    </rPh>
    <rPh sb="4" eb="5">
      <t>カ</t>
    </rPh>
    <phoneticPr fontId="25"/>
  </si>
  <si>
    <t>方式審査室</t>
    <rPh sb="0" eb="5">
      <t>ホウシキシンサシツ</t>
    </rPh>
    <phoneticPr fontId="25"/>
  </si>
  <si>
    <t>登録室</t>
    <rPh sb="0" eb="2">
      <t>トウロク</t>
    </rPh>
    <rPh sb="2" eb="3">
      <t>シツ</t>
    </rPh>
    <phoneticPr fontId="25"/>
  </si>
  <si>
    <t>出願課</t>
    <rPh sb="0" eb="2">
      <t>シュツガン</t>
    </rPh>
    <rPh sb="2" eb="3">
      <t>カ</t>
    </rPh>
    <phoneticPr fontId="25"/>
  </si>
  <si>
    <t>国際出願室</t>
    <rPh sb="0" eb="2">
      <t>コクサイ</t>
    </rPh>
    <rPh sb="2" eb="4">
      <t>シュツガン</t>
    </rPh>
    <rPh sb="4" eb="5">
      <t>シツ</t>
    </rPh>
    <phoneticPr fontId="25"/>
  </si>
  <si>
    <t>国際意匠・商標出願室</t>
  </si>
  <si>
    <t>商標課</t>
    <rPh sb="0" eb="2">
      <t>ショウヒョウ</t>
    </rPh>
    <rPh sb="2" eb="3">
      <t>カ</t>
    </rPh>
    <phoneticPr fontId="25"/>
  </si>
  <si>
    <t>調整課</t>
    <rPh sb="0" eb="2">
      <t>チョウセイ</t>
    </rPh>
    <rPh sb="2" eb="3">
      <t>カ</t>
    </rPh>
    <phoneticPr fontId="25"/>
  </si>
  <si>
    <t>審査推進室</t>
    <rPh sb="0" eb="2">
      <t>シンサ</t>
    </rPh>
    <rPh sb="2" eb="5">
      <t>スイシンシツ</t>
    </rPh>
    <phoneticPr fontId="25"/>
  </si>
  <si>
    <t>意匠課</t>
    <rPh sb="0" eb="2">
      <t>イショウ</t>
    </rPh>
    <rPh sb="2" eb="3">
      <t>カ</t>
    </rPh>
    <phoneticPr fontId="25"/>
  </si>
  <si>
    <t>審判課</t>
    <rPh sb="0" eb="2">
      <t>シンパン</t>
    </rPh>
    <rPh sb="2" eb="3">
      <t>カ</t>
    </rPh>
    <phoneticPr fontId="25"/>
  </si>
  <si>
    <t>※勤務可能な曜日を選択してください</t>
    <rPh sb="1" eb="3">
      <t>キンム</t>
    </rPh>
    <rPh sb="3" eb="5">
      <t>カノウ</t>
    </rPh>
    <rPh sb="6" eb="8">
      <t>ヨウビ</t>
    </rPh>
    <rPh sb="9" eb="11">
      <t>センタク</t>
    </rPh>
    <phoneticPr fontId="2"/>
  </si>
  <si>
    <t>-</t>
  </si>
  <si>
    <t>・</t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</si>
  <si>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</si>
  <si>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</si>
  <si>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</si>
  <si>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</si>
  <si>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秘書職員</t>
  </si>
  <si>
    <t>審査請求手数料返還事務職員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</si>
  <si>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</si>
  <si>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</si>
  <si>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</si>
  <si>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</si>
  <si>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</si>
  <si>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</si>
  <si>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</si>
  <si>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</si>
  <si>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</si>
  <si>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</si>
  <si>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</si>
  <si>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</si>
  <si>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</si>
  <si>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</si>
  <si>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</si>
  <si>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特許行政専門調査員</t>
  </si>
  <si>
    <t>広報活動支援調査員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</si>
  <si>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</si>
  <si>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</si>
  <si>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</si>
  <si>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</si>
  <si>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</si>
  <si>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</si>
  <si>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</si>
  <si>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</si>
  <si>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</si>
  <si>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</si>
  <si>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</si>
  <si>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</si>
  <si>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</si>
  <si>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</si>
  <si>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</si>
  <si>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</si>
  <si>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</si>
  <si>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</si>
  <si>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</si>
  <si>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</si>
  <si>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</si>
  <si>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臨時事務補助職員（フルタイム）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</si>
  <si>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</si>
  <si>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</si>
  <si>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←ハローワーク紹介状がある場合「〇」</t>
    <rPh sb="7" eb="10">
      <t>ショウカイジョウ</t>
    </rPh>
    <rPh sb="13" eb="15">
      <t>バアイ</t>
    </rPh>
    <phoneticPr fontId="2"/>
  </si>
  <si>
    <t>マンション・
アパート名</t>
    <rPh sb="11" eb="12">
      <t>メイ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</si>
  <si>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</si>
  <si>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記入注意</t>
  </si>
  <si>
    <t>臨時事務補助職員（パートタイム）</t>
  </si>
  <si>
    <t>育児休業等代替職員</t>
    <rPh sb="4" eb="5">
      <t>ナド</t>
    </rPh>
    <phoneticPr fontId="2"/>
  </si>
  <si>
    <t>庁舎管理事務職員</t>
  </si>
  <si>
    <t>資料分類調査員（特許）</t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</si>
  <si>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</si>
  <si>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 xml:space="preserve"> </t>
    <phoneticPr fontId="2"/>
  </si>
  <si>
    <t>0</t>
    <phoneticPr fontId="2"/>
  </si>
  <si>
    <t>※選択※</t>
  </si>
  <si>
    <t>-</t>
    <phoneticPr fontId="2"/>
  </si>
  <si>
    <t>選択</t>
    <rPh sb="0" eb="2">
      <t>センタク</t>
    </rPh>
    <phoneticPr fontId="2"/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</si>
  <si>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</si>
  <si>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r>
      <t>※</t>
    </r>
    <r>
      <rPr>
        <b/>
        <u/>
        <sz val="11"/>
        <color rgb="FFFF0000"/>
        <rFont val="ＭＳ 明朝"/>
        <family val="1"/>
        <charset val="128"/>
      </rPr>
      <t>現在</t>
    </r>
    <r>
      <rPr>
        <sz val="11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</si>
  <si>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免許・資格等</t>
    <phoneticPr fontId="2"/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</si>
  <si>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</si>
  <si>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</si>
  <si>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</si>
  <si>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>日（＠１ヶ月）</t>
  </si>
  <si>
    <t>～</t>
    <phoneticPr fontId="2"/>
  </si>
  <si>
    <t>昭和</t>
  </si>
  <si>
    <t>１ヶ月当たりの勤務可能日数を記入。※８日～14日の間で記載</t>
    <rPh sb="2" eb="3">
      <t>ゲツ</t>
    </rPh>
    <rPh sb="3" eb="4">
      <t>ア</t>
    </rPh>
    <rPh sb="7" eb="9">
      <t>キンム</t>
    </rPh>
    <rPh sb="9" eb="11">
      <t>カノウ</t>
    </rPh>
    <rPh sb="11" eb="13">
      <t>ニッスウ</t>
    </rPh>
    <rPh sb="14" eb="16">
      <t>キニュウ</t>
    </rPh>
    <rPh sb="19" eb="20">
      <t>ニチ</t>
    </rPh>
    <rPh sb="23" eb="24">
      <t>ニチ</t>
    </rPh>
    <rPh sb="25" eb="26">
      <t>アイダ</t>
    </rPh>
    <rPh sb="27" eb="29">
      <t>キサイ</t>
    </rPh>
    <phoneticPr fontId="2"/>
  </si>
  <si>
    <t xml:space="preserve">- 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</si>
  <si>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</si>
  <si>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※</t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</si>
  <si>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</si>
  <si>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</si>
  <si>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</si>
  <si>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※必ず公募をご確認いただき、募集している課・室名をご記入ください。</t>
    <rPh sb="1" eb="2">
      <t>カナラ</t>
    </rPh>
    <rPh sb="3" eb="5">
      <t>コウボ</t>
    </rPh>
    <rPh sb="7" eb="9">
      <t>カクニン</t>
    </rPh>
    <rPh sb="14" eb="16">
      <t>ボシュウ</t>
    </rPh>
    <rPh sb="20" eb="21">
      <t>カ</t>
    </rPh>
    <rPh sb="22" eb="23">
      <t>シツ</t>
    </rPh>
    <rPh sb="23" eb="24">
      <t>メイ</t>
    </rPh>
    <rPh sb="26" eb="28">
      <t>キニュウ</t>
    </rPh>
    <phoneticPr fontId="2"/>
  </si>
  <si>
    <t>10</t>
    <phoneticPr fontId="2"/>
  </si>
  <si>
    <t>20</t>
    <phoneticPr fontId="2"/>
  </si>
  <si>
    <t>臨時事務補助職員（フルタイム）</t>
    <rPh sb="0" eb="2">
      <t>リンジ</t>
    </rPh>
    <rPh sb="2" eb="4">
      <t>ジム</t>
    </rPh>
    <rPh sb="4" eb="6">
      <t>ホジョ</t>
    </rPh>
    <rPh sb="6" eb="8">
      <t>ショクイン</t>
    </rPh>
    <phoneticPr fontId="1"/>
  </si>
  <si>
    <t>臨時事務補助職員（６時間勤務）</t>
    <rPh sb="0" eb="2">
      <t>リンジ</t>
    </rPh>
    <rPh sb="2" eb="4">
      <t>ジム</t>
    </rPh>
    <rPh sb="4" eb="6">
      <t>ホジョ</t>
    </rPh>
    <rPh sb="6" eb="8">
      <t>ショクイン</t>
    </rPh>
    <rPh sb="10" eb="12">
      <t>ジカン</t>
    </rPh>
    <rPh sb="12" eb="14">
      <t>キンム</t>
    </rPh>
    <phoneticPr fontId="1"/>
  </si>
  <si>
    <t>臨時事務補助職員（短時間勤務）</t>
    <rPh sb="9" eb="12">
      <t>タンジカン</t>
    </rPh>
    <rPh sb="12" eb="14">
      <t>キンム</t>
    </rPh>
    <phoneticPr fontId="1"/>
  </si>
  <si>
    <t>臨時事務補助職員（秘書職員）</t>
    <rPh sb="9" eb="11">
      <t>ヒショ</t>
    </rPh>
    <rPh sb="11" eb="13">
      <t>ショクイン</t>
    </rPh>
    <phoneticPr fontId="1"/>
  </si>
  <si>
    <t>臨時事務補助職員（育児休業等代替職員）</t>
    <rPh sb="9" eb="11">
      <t>イクジ</t>
    </rPh>
    <rPh sb="11" eb="13">
      <t>キュウギョウ</t>
    </rPh>
    <rPh sb="13" eb="14">
      <t>トウ</t>
    </rPh>
    <rPh sb="14" eb="16">
      <t>ダイタイ</t>
    </rPh>
    <rPh sb="16" eb="18">
      <t>ショクイン</t>
    </rPh>
    <phoneticPr fontId="1"/>
  </si>
  <si>
    <t>臨時事務補助職員（庁舎管理事務職員）</t>
    <rPh sb="11" eb="13">
      <t>カンリ</t>
    </rPh>
    <phoneticPr fontId="1"/>
  </si>
  <si>
    <t>臨時事務補助職員（厚生管理事務職員）</t>
  </si>
  <si>
    <t>臨時事務補助職員（減免申請関連事務職員）</t>
  </si>
  <si>
    <t>臨時事務補助職員（特許審査情報管理補助職員（業務集計担当））</t>
  </si>
  <si>
    <t>臨時事務補助職員（特許審査情報管理補助職員（審査調査支援担当））</t>
  </si>
  <si>
    <t>臨時事務補助職員（特許審査情報管理補助職員（先行技術文献調査担当））</t>
  </si>
  <si>
    <t>臨時事務補助職員（上級システムアドバイザー）</t>
  </si>
  <si>
    <t>臨時事務補助職員（上級システムアドバイザー補助職員）</t>
  </si>
  <si>
    <t>臨時事務補助職員（システム実検証補助職員）</t>
  </si>
  <si>
    <t>臨時事務補助職員（ホームページ編集加工事務職員）</t>
  </si>
  <si>
    <t>臨時事務補助職員（国際出願事務補助職員）</t>
  </si>
  <si>
    <t>臨時事務補助職員（中小企業等データ分析事務職員）</t>
  </si>
  <si>
    <t>臨時事務補助職員（商標審査業務集計事務職員）</t>
  </si>
  <si>
    <t>臨時事務補助職員（審判業務集計事務職員）</t>
  </si>
  <si>
    <t>臨時事務補助職員（意匠審査業務集計事務職員）</t>
  </si>
  <si>
    <t>臨時事務補助職員（特許管理情報加工等事務職員）</t>
  </si>
  <si>
    <t>臨時事務補助職員（対外発信支援事務職員）</t>
  </si>
  <si>
    <t>経済産業省共済組合本部診療所特許庁分室薬剤師</t>
    <rPh sb="19" eb="22">
      <t>ヤクザイシ</t>
    </rPh>
    <phoneticPr fontId="1"/>
  </si>
  <si>
    <t>経済産業省共済組合本部診療所特許庁分室看護師</t>
    <rPh sb="0" eb="2">
      <t>ケイザイ</t>
    </rPh>
    <rPh sb="2" eb="5">
      <t>サンギョウショウ</t>
    </rPh>
    <rPh sb="5" eb="7">
      <t>キョウサイ</t>
    </rPh>
    <rPh sb="7" eb="9">
      <t>クミアイ</t>
    </rPh>
    <rPh sb="9" eb="11">
      <t>ホンブ</t>
    </rPh>
    <rPh sb="11" eb="14">
      <t>シンリョウジョ</t>
    </rPh>
    <rPh sb="14" eb="17">
      <t>トッキョチョウ</t>
    </rPh>
    <rPh sb="17" eb="19">
      <t>ブンシツ</t>
    </rPh>
    <rPh sb="19" eb="22">
      <t>カンゴシ</t>
    </rPh>
    <phoneticPr fontId="1"/>
  </si>
  <si>
    <t>特許行政専門調査員</t>
    <rPh sb="0" eb="2">
      <t>トッキョ</t>
    </rPh>
    <rPh sb="2" eb="4">
      <t>ギョウセイ</t>
    </rPh>
    <rPh sb="4" eb="6">
      <t>センモン</t>
    </rPh>
    <rPh sb="6" eb="9">
      <t>チョウサイン</t>
    </rPh>
    <phoneticPr fontId="1"/>
  </si>
  <si>
    <t>広報活動支援調査員</t>
    <rPh sb="0" eb="2">
      <t>コウホウ</t>
    </rPh>
    <rPh sb="2" eb="4">
      <t>カツドウ</t>
    </rPh>
    <rPh sb="4" eb="6">
      <t>シエン</t>
    </rPh>
    <rPh sb="6" eb="9">
      <t>チョウサイン</t>
    </rPh>
    <phoneticPr fontId="1"/>
  </si>
  <si>
    <t>海外情報発信支援調査員</t>
    <rPh sb="0" eb="2">
      <t>カイガイ</t>
    </rPh>
    <rPh sb="2" eb="4">
      <t>ジョウホウ</t>
    </rPh>
    <rPh sb="4" eb="6">
      <t>ハッシン</t>
    </rPh>
    <rPh sb="6" eb="8">
      <t>シエン</t>
    </rPh>
    <rPh sb="8" eb="11">
      <t>チョウサイン</t>
    </rPh>
    <phoneticPr fontId="1"/>
  </si>
  <si>
    <t>外国産業財産権情報データ整備担当調査員</t>
    <rPh sb="0" eb="2">
      <t>ガイコク</t>
    </rPh>
    <rPh sb="2" eb="4">
      <t>サンギョウ</t>
    </rPh>
    <rPh sb="4" eb="7">
      <t>ザイサンケン</t>
    </rPh>
    <rPh sb="7" eb="9">
      <t>ジョウホウ</t>
    </rPh>
    <rPh sb="12" eb="14">
      <t>セイビ</t>
    </rPh>
    <rPh sb="14" eb="16">
      <t>タントウ</t>
    </rPh>
    <rPh sb="16" eb="19">
      <t>チョウサイン</t>
    </rPh>
    <phoneticPr fontId="1"/>
  </si>
  <si>
    <t>工業所有権調査員</t>
    <rPh sb="0" eb="2">
      <t>コウギョウ</t>
    </rPh>
    <rPh sb="2" eb="5">
      <t>ショユウケン</t>
    </rPh>
    <rPh sb="5" eb="8">
      <t>チョウサイン</t>
    </rPh>
    <phoneticPr fontId="1"/>
  </si>
  <si>
    <t>海外展開支援調査員</t>
    <rPh sb="0" eb="2">
      <t>カイガイ</t>
    </rPh>
    <rPh sb="2" eb="4">
      <t>テンカイ</t>
    </rPh>
    <rPh sb="4" eb="6">
      <t>シエン</t>
    </rPh>
    <rPh sb="6" eb="9">
      <t>チョウサイン</t>
    </rPh>
    <phoneticPr fontId="1"/>
  </si>
  <si>
    <t>法務調査員</t>
    <rPh sb="0" eb="2">
      <t>ホウム</t>
    </rPh>
    <rPh sb="2" eb="5">
      <t>チョウサイン</t>
    </rPh>
    <phoneticPr fontId="1"/>
  </si>
  <si>
    <t>方式審査調査員</t>
    <rPh sb="0" eb="2">
      <t>ホウシキ</t>
    </rPh>
    <rPh sb="2" eb="4">
      <t>シンサ</t>
    </rPh>
    <rPh sb="4" eb="7">
      <t>チョウサイン</t>
    </rPh>
    <phoneticPr fontId="1"/>
  </si>
  <si>
    <t>証明・閲覧調査員</t>
    <rPh sb="0" eb="2">
      <t>ショウメイ</t>
    </rPh>
    <rPh sb="3" eb="5">
      <t>エツラン</t>
    </rPh>
    <rPh sb="5" eb="8">
      <t>チョウサイン</t>
    </rPh>
    <phoneticPr fontId="1"/>
  </si>
  <si>
    <t>国際出願調査員</t>
    <rPh sb="0" eb="2">
      <t>コクサイ</t>
    </rPh>
    <rPh sb="2" eb="4">
      <t>シュツガン</t>
    </rPh>
    <rPh sb="4" eb="7">
      <t>チョウサイン</t>
    </rPh>
    <phoneticPr fontId="1"/>
  </si>
  <si>
    <t>商標審査調査員</t>
    <rPh sb="0" eb="2">
      <t>ショウヒョウ</t>
    </rPh>
    <rPh sb="2" eb="4">
      <t>シンサ</t>
    </rPh>
    <rPh sb="4" eb="7">
      <t>チョウサイン</t>
    </rPh>
    <phoneticPr fontId="1"/>
  </si>
  <si>
    <t>商標審査調査員（指定商品等照合業務担当）</t>
    <rPh sb="0" eb="2">
      <t>ショウヒョウ</t>
    </rPh>
    <rPh sb="2" eb="4">
      <t>シンサ</t>
    </rPh>
    <rPh sb="4" eb="7">
      <t>チョウサイン</t>
    </rPh>
    <rPh sb="8" eb="10">
      <t>シテイ</t>
    </rPh>
    <rPh sb="10" eb="12">
      <t>ショウヒン</t>
    </rPh>
    <rPh sb="12" eb="13">
      <t>トウ</t>
    </rPh>
    <rPh sb="13" eb="15">
      <t>ショウゴウ</t>
    </rPh>
    <rPh sb="15" eb="17">
      <t>ギョウム</t>
    </rPh>
    <rPh sb="17" eb="19">
      <t>タントウ</t>
    </rPh>
    <phoneticPr fontId="1"/>
  </si>
  <si>
    <t>商標審査調査員（審査品質管理補助担当）</t>
    <rPh sb="0" eb="2">
      <t>ショウヒョウ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</si>
  <si>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資料分類調査員（商標）</t>
    <rPh sb="0" eb="2">
      <t>シリョウ</t>
    </rPh>
    <rPh sb="2" eb="4">
      <t>ブンルイ</t>
    </rPh>
    <rPh sb="4" eb="7">
      <t>チョウサイン</t>
    </rPh>
    <rPh sb="8" eb="10">
      <t>ショウヒョウ</t>
    </rPh>
    <phoneticPr fontId="1"/>
  </si>
  <si>
    <t>特許審査調査員</t>
    <rPh sb="0" eb="2">
      <t>トッキョ</t>
    </rPh>
    <rPh sb="2" eb="4">
      <t>シンサ</t>
    </rPh>
    <rPh sb="4" eb="7">
      <t>チョウサイン</t>
    </rPh>
    <phoneticPr fontId="1"/>
  </si>
  <si>
    <t>特許審査調査員（データベース整備支援担当）</t>
    <rPh sb="0" eb="2">
      <t>トッキョ</t>
    </rPh>
    <rPh sb="2" eb="4">
      <t>シンサ</t>
    </rPh>
    <rPh sb="4" eb="7">
      <t>チョウサイン</t>
    </rPh>
    <rPh sb="14" eb="16">
      <t>セイビ</t>
    </rPh>
    <rPh sb="16" eb="18">
      <t>シエン</t>
    </rPh>
    <rPh sb="18" eb="20">
      <t>タントウ</t>
    </rPh>
    <phoneticPr fontId="1"/>
  </si>
  <si>
    <t>特許審査調査員（先端技術審査支援担当）</t>
    <rPh sb="0" eb="2">
      <t>トッキョ</t>
    </rPh>
    <rPh sb="2" eb="4">
      <t>シンサ</t>
    </rPh>
    <rPh sb="4" eb="7">
      <t>チョウサイン</t>
    </rPh>
    <rPh sb="8" eb="10">
      <t>センタン</t>
    </rPh>
    <rPh sb="10" eb="12">
      <t>ギジュツ</t>
    </rPh>
    <rPh sb="12" eb="14">
      <t>シンサ</t>
    </rPh>
    <rPh sb="14" eb="16">
      <t>シエン</t>
    </rPh>
    <rPh sb="16" eb="18">
      <t>タントウ</t>
    </rPh>
    <phoneticPr fontId="1"/>
  </si>
  <si>
    <t>特許審査調査員（英語審査補助担当）</t>
    <rPh sb="0" eb="2">
      <t>トッキョ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1"/>
  </si>
  <si>
    <t>特許審査調査員（上級審査品質管理補助担当）</t>
    <rPh sb="0" eb="2">
      <t>トッキョ</t>
    </rPh>
    <rPh sb="2" eb="4">
      <t>シンサ</t>
    </rPh>
    <rPh sb="4" eb="7">
      <t>チョウサイン</t>
    </rPh>
    <rPh sb="8" eb="10">
      <t>ジョウキュウ</t>
    </rPh>
    <rPh sb="10" eb="12">
      <t>シンサ</t>
    </rPh>
    <rPh sb="12" eb="14">
      <t>ヒンシツ</t>
    </rPh>
    <rPh sb="14" eb="16">
      <t>カンリ</t>
    </rPh>
    <rPh sb="16" eb="18">
      <t>ホジョ</t>
    </rPh>
    <rPh sb="18" eb="20">
      <t>タントウ</t>
    </rPh>
    <phoneticPr fontId="1"/>
  </si>
  <si>
    <t>特許審査調査員（審査品質管理補助担当）</t>
    <rPh sb="0" eb="2">
      <t>トッキョ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</si>
  <si>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特許審査調査員（審査運用担当）</t>
    <rPh sb="0" eb="2">
      <t>トッキョ</t>
    </rPh>
    <rPh sb="2" eb="4">
      <t>シンサ</t>
    </rPh>
    <rPh sb="4" eb="7">
      <t>チョウサイン</t>
    </rPh>
    <rPh sb="8" eb="10">
      <t>シンサ</t>
    </rPh>
    <rPh sb="10" eb="12">
      <t>ウンヨウ</t>
    </rPh>
    <rPh sb="12" eb="14">
      <t>タントウ</t>
    </rPh>
    <phoneticPr fontId="1"/>
  </si>
  <si>
    <t>資料分類調査員（特許）</t>
    <rPh sb="0" eb="2">
      <t>シリョウ</t>
    </rPh>
    <rPh sb="2" eb="4">
      <t>ブンルイ</t>
    </rPh>
    <rPh sb="4" eb="7">
      <t>チョウサイン</t>
    </rPh>
    <rPh sb="8" eb="10">
      <t>トッキョ</t>
    </rPh>
    <phoneticPr fontId="1"/>
  </si>
  <si>
    <t>意匠審査調査員</t>
    <rPh sb="0" eb="2">
      <t>イショウ</t>
    </rPh>
    <rPh sb="2" eb="4">
      <t>シンサ</t>
    </rPh>
    <rPh sb="4" eb="7">
      <t>チョウサイン</t>
    </rPh>
    <phoneticPr fontId="1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</si>
  <si>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1"/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</si>
  <si>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1"/>
  </si>
  <si>
    <t>意匠審査調査員（審査品質管理補助担当）</t>
    <rPh sb="0" eb="4">
      <t>イショウシンサ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</si>
  <si>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1"/>
  </si>
  <si>
    <t>審査資料調査員</t>
    <rPh sb="0" eb="2">
      <t>シンサ</t>
    </rPh>
    <rPh sb="2" eb="4">
      <t>シリョウ</t>
    </rPh>
    <rPh sb="4" eb="7">
      <t>チョウサイン</t>
    </rPh>
    <phoneticPr fontId="1"/>
  </si>
  <si>
    <t>特許審判調査員</t>
    <rPh sb="0" eb="2">
      <t>トッキョ</t>
    </rPh>
    <rPh sb="2" eb="4">
      <t>シンパン</t>
    </rPh>
    <rPh sb="4" eb="7">
      <t>チョウサイン</t>
    </rPh>
    <phoneticPr fontId="1"/>
  </si>
  <si>
    <t>特許審判調査員（国際・新技術担当）</t>
    <rPh sb="0" eb="2">
      <t>トッキョ</t>
    </rPh>
    <rPh sb="2" eb="4">
      <t>シンパン</t>
    </rPh>
    <rPh sb="4" eb="7">
      <t>チョウサイン</t>
    </rPh>
    <rPh sb="8" eb="10">
      <t>コクサイ</t>
    </rPh>
    <rPh sb="11" eb="14">
      <t>シンギジュツ</t>
    </rPh>
    <rPh sb="14" eb="16">
      <t>タントウ</t>
    </rPh>
    <phoneticPr fontId="1"/>
  </si>
  <si>
    <t>商標審判調査員</t>
    <rPh sb="0" eb="2">
      <t>ショウヒョウ</t>
    </rPh>
    <rPh sb="2" eb="4">
      <t>シンパン</t>
    </rPh>
    <rPh sb="4" eb="7">
      <t>チョウサイン</t>
    </rPh>
    <phoneticPr fontId="1"/>
  </si>
  <si>
    <t>意匠審判調査員</t>
    <rPh sb="0" eb="2">
      <t>イショウ</t>
    </rPh>
    <rPh sb="2" eb="4">
      <t>シンパン</t>
    </rPh>
    <rPh sb="4" eb="7">
      <t>チョウサイン</t>
    </rPh>
    <phoneticPr fontId="1"/>
  </si>
  <si>
    <t>審・判決調査員</t>
    <rPh sb="0" eb="1">
      <t>シン</t>
    </rPh>
    <rPh sb="2" eb="4">
      <t>ハンケツ</t>
    </rPh>
    <rPh sb="4" eb="7">
      <t>チョウサイン</t>
    </rPh>
    <phoneticPr fontId="1"/>
  </si>
  <si>
    <t>審判書記調査員</t>
    <rPh sb="0" eb="2">
      <t>シンパン</t>
    </rPh>
    <rPh sb="2" eb="4">
      <t>ショキ</t>
    </rPh>
    <rPh sb="4" eb="7">
      <t>チョウサイン</t>
    </rPh>
    <phoneticPr fontId="1"/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</si>
  <si>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1"/>
  </si>
  <si>
    <t>臨時事務補助職員（審査請求手数料返還事務職員）</t>
  </si>
  <si>
    <t>12月採用【意匠課】臨時事務補助職員（フルタイム）</t>
    <rPh sb="2" eb="3">
      <t>ガツ</t>
    </rPh>
    <rPh sb="3" eb="5">
      <t>サイヨウ</t>
    </rPh>
    <rPh sb="6" eb="8">
      <t>イショウ</t>
    </rPh>
    <rPh sb="8" eb="9">
      <t>カ</t>
    </rPh>
    <phoneticPr fontId="2"/>
  </si>
  <si>
    <t>【記入必須】</t>
    <rPh sb="1" eb="3">
      <t>キニュウ</t>
    </rPh>
    <rPh sb="3" eb="5">
      <t>ヒッス</t>
    </rPh>
    <phoneticPr fontId="2"/>
  </si>
  <si>
    <t>【記入不要】</t>
    <rPh sb="1" eb="3">
      <t>キニュウ</t>
    </rPh>
    <rPh sb="3" eb="5">
      <t>フヨウ</t>
    </rPh>
    <phoneticPr fontId="2"/>
  </si>
  <si>
    <t>第２希望（記入不要）</t>
    <rPh sb="0" eb="1">
      <t>ダイ</t>
    </rPh>
    <rPh sb="2" eb="4">
      <t>キボウ</t>
    </rPh>
    <rPh sb="5" eb="7">
      <t>キニュウ</t>
    </rPh>
    <rPh sb="7" eb="9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</si>
</sst>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8"/>
      <color theme="1"/>
      <name val="ＭＳ 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9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5" fillId="0" borderId="8" xfId="0" applyFont="1" applyFill="1" applyBorder="1"/>
    <xf numFmtId="49" fontId="12" fillId="0" borderId="3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horizontal="left" vertical="center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4" fillId="0" borderId="17" xfId="0" applyNumberFormat="1" applyFont="1" applyFill="1" applyBorder="1" applyAlignment="1">
      <alignment vertical="center"/>
    </xf>
    <xf numFmtId="0" fontId="5" fillId="0" borderId="4" xfId="0" applyFont="1" applyFill="1" applyBorder="1"/>
    <xf numFmtId="49" fontId="12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center" shrinkToFit="1"/>
    </xf>
    <xf numFmtId="49" fontId="4" fillId="0" borderId="1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vertical="top"/>
    </xf>
    <xf numFmtId="49" fontId="12" fillId="0" borderId="11" xfId="0" applyNumberFormat="1" applyFont="1" applyFill="1" applyBorder="1" applyAlignment="1">
      <alignment vertical="top"/>
    </xf>
    <xf numFmtId="49" fontId="4" fillId="0" borderId="11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vertical="top"/>
    </xf>
    <xf numFmtId="49" fontId="8" fillId="0" borderId="4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0" fontId="5" fillId="0" borderId="0" xfId="0" applyFont="1"/>
    <xf numFmtId="49" fontId="4" fillId="0" borderId="0" xfId="0" applyNumberFormat="1" applyFont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>
      <alignment horizontal="left" vertical="center" wrapText="1"/>
    </xf>
    <xf numFmtId="0" fontId="29" fillId="0" borderId="0" xfId="0" applyFont="1"/>
    <xf numFmtId="49" fontId="4" fillId="3" borderId="4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5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4" fillId="3" borderId="10" xfId="0" applyNumberFormat="1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49" fontId="7" fillId="0" borderId="37" xfId="0" applyNumberFormat="1" applyFont="1" applyFill="1" applyBorder="1" applyAlignment="1">
      <alignment horizontal="left" vertical="top"/>
    </xf>
    <xf numFmtId="49" fontId="7" fillId="0" borderId="38" xfId="0" applyNumberFormat="1" applyFont="1" applyFill="1" applyBorder="1" applyAlignment="1">
      <alignment horizontal="left" vertical="top"/>
    </xf>
    <xf numFmtId="49" fontId="1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49" fontId="19" fillId="0" borderId="0" xfId="0" applyNumberFormat="1" applyFont="1" applyFill="1" applyBorder="1" applyAlignment="1">
      <alignment vertical="top"/>
    </xf>
    <xf numFmtId="49" fontId="19" fillId="0" borderId="3" xfId="0" applyNumberFormat="1" applyFont="1" applyFill="1" applyBorder="1" applyAlignment="1">
      <alignment vertical="top"/>
    </xf>
    <xf numFmtId="49" fontId="26" fillId="0" borderId="0" xfId="0" applyNumberFormat="1" applyFont="1" applyAlignment="1">
      <alignment vertical="center"/>
    </xf>
    <xf numFmtId="49" fontId="4" fillId="4" borderId="7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6" xfId="0" applyFill="1" applyBorder="1"/>
    <xf numFmtId="49" fontId="12" fillId="0" borderId="0" xfId="0" applyNumberFormat="1" applyFont="1" applyAlignment="1"/>
    <xf numFmtId="49" fontId="30" fillId="0" borderId="0" xfId="0" applyNumberFormat="1" applyFont="1" applyAlignment="1" applyProtection="1">
      <alignment vertical="top"/>
      <protection locked="0"/>
    </xf>
    <xf numFmtId="49" fontId="23" fillId="0" borderId="0" xfId="0" applyNumberFormat="1" applyFont="1" applyFill="1" applyAlignment="1">
      <alignment vertical="center"/>
    </xf>
    <xf numFmtId="49" fontId="32" fillId="0" borderId="0" xfId="0" applyNumberFormat="1" applyFont="1" applyFill="1" applyAlignment="1">
      <alignment vertical="center"/>
    </xf>
    <xf numFmtId="49" fontId="8" fillId="5" borderId="30" xfId="0" applyNumberFormat="1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0" fontId="29" fillId="0" borderId="3" xfId="0" applyFont="1" applyBorder="1"/>
    <xf numFmtId="0" fontId="34" fillId="0" borderId="3" xfId="0" applyFont="1" applyBorder="1" applyAlignment="1">
      <alignment horizontal="left"/>
    </xf>
    <xf numFmtId="0" fontId="29" fillId="0" borderId="3" xfId="0" applyFont="1" applyBorder="1" applyAlignment="1">
      <alignment horizontal="center"/>
    </xf>
    <xf numFmtId="0" fontId="0" fillId="0" borderId="3" xfId="0" applyBorder="1"/>
    <xf numFmtId="14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right" vertical="top"/>
    </xf>
    <xf numFmtId="49" fontId="35" fillId="0" borderId="0" xfId="0" applyNumberFormat="1" applyFont="1" applyAlignment="1">
      <alignment horizontal="right" vertical="top"/>
    </xf>
    <xf numFmtId="49" fontId="36" fillId="0" borderId="0" xfId="0" applyNumberFormat="1" applyFont="1" applyAlignment="1">
      <alignment vertical="center"/>
    </xf>
    <xf numFmtId="49" fontId="36" fillId="0" borderId="0" xfId="0" applyNumberFormat="1" applyFont="1" applyFill="1" applyAlignment="1">
      <alignment vertical="center"/>
    </xf>
    <xf numFmtId="14" fontId="35" fillId="0" borderId="0" xfId="0" applyNumberFormat="1" applyFont="1" applyAlignment="1">
      <alignment horizontal="right" vertical="top"/>
    </xf>
    <xf numFmtId="0" fontId="36" fillId="0" borderId="0" xfId="0" applyFont="1" applyAlignment="1">
      <alignment vertical="center"/>
    </xf>
    <xf numFmtId="49" fontId="36" fillId="0" borderId="0" xfId="0" applyNumberFormat="1" applyFont="1" applyAlignment="1">
      <alignment vertical="top"/>
    </xf>
    <xf numFmtId="0" fontId="37" fillId="0" borderId="0" xfId="0" applyFont="1" applyAlignment="1">
      <alignment horizontal="right" vertical="top"/>
    </xf>
    <xf numFmtId="0" fontId="38" fillId="0" borderId="0" xfId="0" applyFont="1"/>
    <xf numFmtId="49" fontId="35" fillId="0" borderId="0" xfId="0" applyNumberFormat="1" applyFont="1" applyAlignment="1">
      <alignment vertical="center"/>
    </xf>
    <xf numFmtId="49" fontId="35" fillId="0" borderId="0" xfId="0" applyNumberFormat="1" applyFont="1" applyFill="1" applyAlignment="1">
      <alignment vertical="center"/>
    </xf>
    <xf numFmtId="0" fontId="37" fillId="0" borderId="0" xfId="0" applyFont="1" applyAlignment="1">
      <alignment horizontal="left" vertical="top"/>
    </xf>
    <xf numFmtId="49" fontId="36" fillId="6" borderId="0" xfId="0" applyNumberFormat="1" applyFont="1" applyFill="1" applyAlignment="1">
      <alignment vertical="center"/>
    </xf>
    <xf numFmtId="49" fontId="35" fillId="6" borderId="0" xfId="0" applyNumberFormat="1" applyFont="1" applyFill="1" applyAlignment="1">
      <alignment horizontal="right" vertical="top"/>
    </xf>
    <xf numFmtId="0" fontId="40" fillId="6" borderId="0" xfId="0" applyFont="1" applyFill="1" applyAlignment="1">
      <alignment vertical="center"/>
    </xf>
    <xf numFmtId="0" fontId="36" fillId="6" borderId="0" xfId="0" applyNumberFormat="1" applyFont="1" applyFill="1" applyAlignment="1">
      <alignment vertical="center"/>
    </xf>
    <xf numFmtId="49" fontId="36" fillId="6" borderId="0" xfId="0" applyNumberFormat="1" applyFont="1" applyFill="1" applyAlignment="1">
      <alignment vertical="top"/>
    </xf>
    <xf numFmtId="0" fontId="38" fillId="6" borderId="0" xfId="0" applyFont="1" applyFill="1"/>
    <xf numFmtId="49" fontId="35" fillId="6" borderId="0" xfId="0" applyNumberFormat="1" applyFont="1" applyFill="1" applyAlignment="1">
      <alignment vertical="center"/>
    </xf>
    <xf numFmtId="49" fontId="42" fillId="0" borderId="36" xfId="0" applyNumberFormat="1" applyFont="1" applyFill="1" applyBorder="1" applyAlignment="1">
      <alignment vertical="top"/>
    </xf>
    <xf numFmtId="49" fontId="42" fillId="0" borderId="37" xfId="0" applyNumberFormat="1" applyFont="1" applyFill="1" applyBorder="1" applyAlignment="1">
      <alignment vertical="top"/>
    </xf>
    <xf numFmtId="49" fontId="42" fillId="0" borderId="38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49" fontId="42" fillId="0" borderId="36" xfId="0" applyNumberFormat="1" applyFont="1" applyFill="1" applyBorder="1" applyAlignment="1">
      <alignment horizontal="left" vertical="top"/>
    </xf>
    <xf numFmtId="49" fontId="10" fillId="4" borderId="4" xfId="0" applyNumberFormat="1" applyFont="1" applyFill="1" applyBorder="1" applyAlignment="1">
      <alignment vertical="top" shrinkToFit="1"/>
    </xf>
    <xf numFmtId="49" fontId="10" fillId="4" borderId="0" xfId="0" applyNumberFormat="1" applyFont="1" applyFill="1" applyBorder="1" applyAlignment="1">
      <alignment vertical="top" shrinkToFit="1"/>
    </xf>
    <xf numFmtId="49" fontId="10" fillId="4" borderId="5" xfId="0" applyNumberFormat="1" applyFont="1" applyFill="1" applyBorder="1" applyAlignment="1">
      <alignment vertical="top" shrinkToFit="1"/>
    </xf>
    <xf numFmtId="49" fontId="4" fillId="4" borderId="4" xfId="0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vertical="center"/>
    </xf>
    <xf numFmtId="49" fontId="4" fillId="4" borderId="28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vertical="center"/>
    </xf>
    <xf numFmtId="49" fontId="10" fillId="4" borderId="5" xfId="0" applyNumberFormat="1" applyFont="1" applyFill="1" applyBorder="1" applyAlignment="1">
      <alignment vertical="center"/>
    </xf>
    <xf numFmtId="49" fontId="10" fillId="4" borderId="4" xfId="0" applyNumberFormat="1" applyFont="1" applyFill="1" applyBorder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10" fillId="4" borderId="0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20" fillId="5" borderId="11" xfId="0" applyNumberFormat="1" applyFont="1" applyFill="1" applyBorder="1" applyAlignment="1" applyProtection="1">
      <alignment vertical="center"/>
      <protection locked="0"/>
    </xf>
    <xf numFmtId="49" fontId="20" fillId="5" borderId="3" xfId="0" applyNumberFormat="1" applyFont="1" applyFill="1" applyBorder="1" applyAlignment="1" applyProtection="1">
      <alignment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1" xfId="0" applyNumberFormat="1" applyFont="1" applyBorder="1" applyAlignment="1" applyProtection="1">
      <alignment horizontal="center" vertical="center"/>
      <protection locked="0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32" fillId="3" borderId="62" xfId="0" applyNumberFormat="1" applyFont="1" applyFill="1" applyBorder="1" applyAlignment="1" applyProtection="1">
      <alignment horizontal="center"/>
      <protection locked="0"/>
    </xf>
    <xf numFmtId="49" fontId="32" fillId="3" borderId="63" xfId="0" applyNumberFormat="1" applyFont="1" applyFill="1" applyBorder="1" applyAlignment="1" applyProtection="1">
      <alignment horizontal="center"/>
      <protection locked="0"/>
    </xf>
    <xf numFmtId="49" fontId="23" fillId="3" borderId="63" xfId="0" applyNumberFormat="1" applyFont="1" applyFill="1" applyBorder="1" applyAlignment="1" applyProtection="1">
      <alignment horizontal="center"/>
      <protection locked="0"/>
    </xf>
    <xf numFmtId="49" fontId="23" fillId="3" borderId="64" xfId="0" applyNumberFormat="1" applyFont="1" applyFill="1" applyBorder="1" applyAlignment="1" applyProtection="1">
      <alignment horizontal="center"/>
      <protection locked="0"/>
    </xf>
    <xf numFmtId="49" fontId="28" fillId="0" borderId="65" xfId="0" applyNumberFormat="1" applyFont="1" applyFill="1" applyBorder="1" applyAlignment="1">
      <alignment horizontal="center" vertical="center" shrinkToFit="1"/>
    </xf>
    <xf numFmtId="49" fontId="28" fillId="0" borderId="66" xfId="0" applyNumberFormat="1" applyFont="1" applyFill="1" applyBorder="1" applyAlignment="1">
      <alignment horizontal="center" vertical="center" shrinkToFit="1"/>
    </xf>
    <xf numFmtId="49" fontId="28" fillId="0" borderId="66" xfId="0" applyNumberFormat="1" applyFont="1" applyBorder="1" applyAlignment="1">
      <alignment horizontal="left" vertical="center" shrinkToFit="1"/>
    </xf>
    <xf numFmtId="49" fontId="28" fillId="0" borderId="67" xfId="0" applyNumberFormat="1" applyFont="1" applyBorder="1" applyAlignment="1">
      <alignment horizontal="left" vertical="center" shrinkToFit="1"/>
    </xf>
    <xf numFmtId="49" fontId="28" fillId="0" borderId="71" xfId="0" applyNumberFormat="1" applyFont="1" applyBorder="1" applyAlignment="1">
      <alignment horizontal="center" vertical="center" shrinkToFit="1"/>
    </xf>
    <xf numFmtId="49" fontId="28" fillId="0" borderId="53" xfId="0" applyNumberFormat="1" applyFont="1" applyBorder="1" applyAlignment="1">
      <alignment horizontal="center" vertical="center" shrinkToFit="1"/>
    </xf>
    <xf numFmtId="49" fontId="28" fillId="0" borderId="72" xfId="0" applyNumberFormat="1" applyFont="1" applyBorder="1" applyAlignment="1">
      <alignment horizontal="center" vertical="center" shrinkToFit="1"/>
    </xf>
    <xf numFmtId="49" fontId="28" fillId="0" borderId="73" xfId="0" applyNumberFormat="1" applyFont="1" applyBorder="1" applyAlignment="1">
      <alignment horizontal="center" vertical="center" shrinkToFit="1"/>
    </xf>
    <xf numFmtId="49" fontId="28" fillId="0" borderId="18" xfId="0" applyNumberFormat="1" applyFont="1" applyBorder="1" applyAlignment="1">
      <alignment horizontal="center" vertical="center" shrinkToFit="1"/>
    </xf>
    <xf numFmtId="49" fontId="28" fillId="0" borderId="19" xfId="0" applyNumberFormat="1" applyFont="1" applyBorder="1" applyAlignment="1">
      <alignment horizontal="center" vertical="center" shrinkToFit="1"/>
    </xf>
    <xf numFmtId="49" fontId="28" fillId="0" borderId="21" xfId="0" applyNumberFormat="1" applyFont="1" applyBorder="1" applyAlignment="1">
      <alignment horizontal="center" vertical="center" shrinkToFit="1"/>
    </xf>
    <xf numFmtId="49" fontId="28" fillId="0" borderId="16" xfId="0" applyNumberFormat="1" applyFont="1" applyBorder="1" applyAlignment="1">
      <alignment horizontal="center" vertical="center" shrinkToFit="1"/>
    </xf>
    <xf numFmtId="49" fontId="28" fillId="0" borderId="22" xfId="0" applyNumberFormat="1" applyFont="1" applyBorder="1" applyAlignment="1">
      <alignment horizontal="center" vertical="center" shrinkToFit="1"/>
    </xf>
    <xf numFmtId="49" fontId="28" fillId="0" borderId="20" xfId="0" applyNumberFormat="1" applyFont="1" applyBorder="1" applyAlignment="1">
      <alignment horizontal="center" vertical="center" shrinkToFit="1"/>
    </xf>
    <xf numFmtId="49" fontId="28" fillId="0" borderId="20" xfId="0" applyNumberFormat="1" applyFont="1" applyBorder="1" applyAlignment="1">
      <alignment horizontal="left" vertical="center" shrinkToFit="1"/>
    </xf>
    <xf numFmtId="49" fontId="28" fillId="0" borderId="13" xfId="0" applyNumberFormat="1" applyFont="1" applyBorder="1" applyAlignment="1">
      <alignment horizontal="left" vertical="center" shrinkToFit="1"/>
    </xf>
    <xf numFmtId="49" fontId="28" fillId="0" borderId="45" xfId="0" applyNumberFormat="1" applyFont="1" applyBorder="1" applyAlignment="1">
      <alignment horizontal="left" vertical="center" shrinkToFit="1"/>
    </xf>
    <xf numFmtId="49" fontId="28" fillId="0" borderId="18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8" fillId="0" borderId="46" xfId="0" applyNumberFormat="1" applyFont="1" applyBorder="1" applyAlignment="1">
      <alignment horizontal="left" vertical="center" shrinkToFit="1"/>
    </xf>
    <xf numFmtId="49" fontId="12" fillId="0" borderId="0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28" fillId="0" borderId="72" xfId="0" applyNumberFormat="1" applyFont="1" applyBorder="1" applyAlignment="1">
      <alignment horizontal="left" vertical="center" shrinkToFit="1"/>
    </xf>
    <xf numFmtId="49" fontId="28" fillId="0" borderId="40" xfId="0" applyNumberFormat="1" applyFont="1" applyBorder="1" applyAlignment="1">
      <alignment horizontal="left" vertical="center" shrinkToFit="1"/>
    </xf>
    <xf numFmtId="49" fontId="28" fillId="0" borderId="41" xfId="0" applyNumberFormat="1" applyFont="1" applyBorder="1" applyAlignment="1">
      <alignment horizontal="left" vertical="center" shrinkToFit="1"/>
    </xf>
    <xf numFmtId="176" fontId="39" fillId="0" borderId="10" xfId="0" applyNumberFormat="1" applyFont="1" applyBorder="1" applyAlignment="1">
      <alignment horizontal="center" vertical="center"/>
    </xf>
    <xf numFmtId="176" fontId="39" fillId="0" borderId="11" xfId="0" applyNumberFormat="1" applyFont="1" applyBorder="1" applyAlignment="1">
      <alignment horizontal="center" vertical="center"/>
    </xf>
    <xf numFmtId="176" fontId="39" fillId="0" borderId="12" xfId="0" applyNumberFormat="1" applyFont="1" applyBorder="1" applyAlignment="1">
      <alignment horizontal="center" vertical="center"/>
    </xf>
    <xf numFmtId="176" fontId="39" fillId="0" borderId="4" xfId="0" applyNumberFormat="1" applyFont="1" applyBorder="1" applyAlignment="1">
      <alignment horizontal="center" vertical="center"/>
    </xf>
    <xf numFmtId="176" fontId="39" fillId="0" borderId="0" xfId="0" applyNumberFormat="1" applyFont="1" applyBorder="1" applyAlignment="1">
      <alignment horizontal="center" vertical="center"/>
    </xf>
    <xf numFmtId="176" fontId="39" fillId="0" borderId="5" xfId="0" applyNumberFormat="1" applyFont="1" applyBorder="1" applyAlignment="1">
      <alignment horizontal="center" vertical="center"/>
    </xf>
    <xf numFmtId="176" fontId="39" fillId="0" borderId="7" xfId="0" applyNumberFormat="1" applyFont="1" applyBorder="1" applyAlignment="1">
      <alignment horizontal="center" vertical="center"/>
    </xf>
    <xf numFmtId="176" fontId="39" fillId="0" borderId="3" xfId="0" applyNumberFormat="1" applyFont="1" applyBorder="1" applyAlignment="1">
      <alignment horizontal="center" vertical="center"/>
    </xf>
    <xf numFmtId="176" fontId="39" fillId="0" borderId="6" xfId="0" applyNumberFormat="1" applyFont="1" applyBorder="1" applyAlignment="1">
      <alignment horizontal="center" vertical="center"/>
    </xf>
    <xf numFmtId="49" fontId="28" fillId="0" borderId="68" xfId="0" applyNumberFormat="1" applyFont="1" applyFill="1" applyBorder="1" applyAlignment="1">
      <alignment horizontal="center" vertical="center" shrinkToFi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69" xfId="0" applyNumberFormat="1" applyFont="1" applyBorder="1" applyAlignment="1">
      <alignment horizontal="left" vertical="center" shrinkToFit="1"/>
    </xf>
    <xf numFmtId="49" fontId="28" fillId="0" borderId="70" xfId="0" applyNumberFormat="1" applyFont="1" applyBorder="1" applyAlignment="1">
      <alignment horizontal="left" vertical="center" shrinkToFit="1"/>
    </xf>
    <xf numFmtId="49" fontId="32" fillId="3" borderId="58" xfId="0" applyNumberFormat="1" applyFont="1" applyFill="1" applyBorder="1" applyAlignment="1" applyProtection="1">
      <alignment horizontal="center"/>
      <protection locked="0"/>
    </xf>
    <xf numFmtId="49" fontId="32" fillId="3" borderId="59" xfId="0" applyNumberFormat="1" applyFont="1" applyFill="1" applyBorder="1" applyAlignment="1" applyProtection="1">
      <alignment horizontal="center"/>
      <protection locked="0"/>
    </xf>
    <xf numFmtId="49" fontId="23" fillId="3" borderId="60" xfId="0" applyNumberFormat="1" applyFont="1" applyFill="1" applyBorder="1" applyAlignment="1" applyProtection="1">
      <alignment horizontal="center"/>
      <protection locked="0"/>
    </xf>
    <xf numFmtId="49" fontId="23" fillId="3" borderId="59" xfId="0" applyNumberFormat="1" applyFont="1" applyFill="1" applyBorder="1" applyAlignment="1" applyProtection="1">
      <alignment horizontal="center"/>
      <protection locked="0"/>
    </xf>
    <xf numFmtId="49" fontId="28" fillId="0" borderId="49" xfId="0" applyNumberFormat="1" applyFont="1" applyFill="1" applyBorder="1" applyAlignment="1">
      <alignment horizontal="center" vertical="center" shrinkToFit="1"/>
    </xf>
    <xf numFmtId="49" fontId="28" fillId="0" borderId="50" xfId="0" applyNumberFormat="1" applyFont="1" applyFill="1" applyBorder="1" applyAlignment="1">
      <alignment horizontal="center" vertical="center" shrinkToFit="1"/>
    </xf>
    <xf numFmtId="49" fontId="28" fillId="0" borderId="52" xfId="0" applyNumberFormat="1" applyFont="1" applyFill="1" applyBorder="1" applyAlignment="1">
      <alignment horizontal="center" vertical="center" shrinkToFit="1"/>
    </xf>
    <xf numFmtId="49" fontId="28" fillId="0" borderId="53" xfId="0" applyNumberFormat="1" applyFont="1" applyFill="1" applyBorder="1" applyAlignment="1">
      <alignment horizontal="center" vertical="center" shrinkToFit="1"/>
    </xf>
    <xf numFmtId="49" fontId="4" fillId="3" borderId="21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 justifyLastLine="1"/>
      <protection locked="0"/>
    </xf>
    <xf numFmtId="49" fontId="9" fillId="0" borderId="13" xfId="0" applyNumberFormat="1" applyFont="1" applyBorder="1" applyAlignment="1" applyProtection="1">
      <alignment horizontal="center" vertical="center" justifyLastLine="1"/>
      <protection locked="0"/>
    </xf>
    <xf numFmtId="49" fontId="9" fillId="0" borderId="16" xfId="0" applyNumberFormat="1" applyFont="1" applyBorder="1" applyAlignment="1" applyProtection="1">
      <alignment horizontal="center" vertical="center" justifyLastLine="1"/>
      <protection locked="0"/>
    </xf>
    <xf numFmtId="49" fontId="9" fillId="0" borderId="4" xfId="0" applyNumberFormat="1" applyFont="1" applyBorder="1" applyAlignment="1" applyProtection="1">
      <alignment horizontal="center" vertical="center" justifyLastLine="1"/>
      <protection locked="0"/>
    </xf>
    <xf numFmtId="49" fontId="9" fillId="0" borderId="0" xfId="0" applyNumberFormat="1" applyFont="1" applyAlignment="1" applyProtection="1">
      <alignment horizontal="center" vertical="center" justifyLastLine="1"/>
      <protection locked="0"/>
    </xf>
    <xf numFmtId="49" fontId="9" fillId="0" borderId="9" xfId="0" applyNumberFormat="1" applyFont="1" applyBorder="1" applyAlignment="1" applyProtection="1">
      <alignment horizontal="center" vertical="center" justifyLastLine="1"/>
      <protection locked="0"/>
    </xf>
    <xf numFmtId="49" fontId="9" fillId="0" borderId="7" xfId="0" applyNumberFormat="1" applyFont="1" applyBorder="1" applyAlignment="1" applyProtection="1">
      <alignment horizontal="center" vertical="center" justifyLastLine="1"/>
      <protection locked="0"/>
    </xf>
    <xf numFmtId="49" fontId="9" fillId="0" borderId="3" xfId="0" applyNumberFormat="1" applyFont="1" applyBorder="1" applyAlignment="1" applyProtection="1">
      <alignment horizontal="center" vertical="center" justifyLastLine="1"/>
      <protection locked="0"/>
    </xf>
    <xf numFmtId="49" fontId="9" fillId="0" borderId="34" xfId="0" applyNumberFormat="1" applyFont="1" applyBorder="1" applyAlignment="1" applyProtection="1">
      <alignment horizontal="center" vertical="center" justifyLastLine="1"/>
      <protection locked="0"/>
    </xf>
    <xf numFmtId="49" fontId="9" fillId="0" borderId="20" xfId="0" applyNumberFormat="1" applyFont="1" applyBorder="1" applyAlignment="1" applyProtection="1">
      <alignment horizontal="center" vertical="center" justifyLastLine="1"/>
      <protection locked="0"/>
    </xf>
    <xf numFmtId="49" fontId="9" fillId="0" borderId="14" xfId="0" applyNumberFormat="1" applyFont="1" applyBorder="1" applyAlignment="1" applyProtection="1">
      <alignment horizontal="center" vertical="center" justifyLastLine="1"/>
      <protection locked="0"/>
    </xf>
    <xf numFmtId="49" fontId="9" fillId="0" borderId="17" xfId="0" applyNumberFormat="1" applyFont="1" applyBorder="1" applyAlignment="1" applyProtection="1">
      <alignment horizontal="center" vertical="center" justifyLastLine="1"/>
      <protection locked="0"/>
    </xf>
    <xf numFmtId="49" fontId="9" fillId="0" borderId="5" xfId="0" applyNumberFormat="1" applyFont="1" applyBorder="1" applyAlignment="1" applyProtection="1">
      <alignment horizontal="center" vertical="center" justifyLastLine="1"/>
      <protection locked="0"/>
    </xf>
    <xf numFmtId="49" fontId="9" fillId="0" borderId="27" xfId="0" applyNumberFormat="1" applyFont="1" applyBorder="1" applyAlignment="1" applyProtection="1">
      <alignment horizontal="center" vertical="center" justifyLastLine="1"/>
      <protection locked="0"/>
    </xf>
    <xf numFmtId="49" fontId="9" fillId="0" borderId="6" xfId="0" applyNumberFormat="1" applyFont="1" applyBorder="1" applyAlignment="1" applyProtection="1">
      <alignment horizontal="center" vertical="center" justifyLastLine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/>
      <protection locked="0"/>
    </xf>
    <xf numFmtId="49" fontId="28" fillId="0" borderId="55" xfId="0" applyNumberFormat="1" applyFont="1" applyFill="1" applyBorder="1" applyAlignment="1">
      <alignment horizontal="center" vertical="center" shrinkToFit="1"/>
    </xf>
    <xf numFmtId="49" fontId="28" fillId="0" borderId="56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49" fontId="11" fillId="4" borderId="18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1" fillId="4" borderId="19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49" fontId="13" fillId="3" borderId="20" xfId="0" applyNumberFormat="1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/>
    </xf>
    <xf numFmtId="49" fontId="13" fillId="3" borderId="16" xfId="0" applyNumberFormat="1" applyFont="1" applyFill="1" applyBorder="1" applyAlignment="1">
      <alignment horizontal="lef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41" fillId="0" borderId="39" xfId="0" applyNumberFormat="1" applyFont="1" applyBorder="1" applyAlignment="1" applyProtection="1">
      <alignment horizontal="center" vertical="center" wrapText="1"/>
      <protection locked="0"/>
    </xf>
    <xf numFmtId="49" fontId="41" fillId="0" borderId="40" xfId="0" applyNumberFormat="1" applyFont="1" applyBorder="1" applyAlignment="1" applyProtection="1">
      <alignment horizontal="center" vertical="center" wrapText="1"/>
      <protection locked="0"/>
    </xf>
    <xf numFmtId="49" fontId="41" fillId="0" borderId="41" xfId="0" applyNumberFormat="1" applyFont="1" applyBorder="1" applyAlignment="1" applyProtection="1">
      <alignment horizontal="center" vertical="center" wrapText="1"/>
      <protection locked="0"/>
    </xf>
    <xf numFmtId="49" fontId="41" fillId="0" borderId="42" xfId="0" applyNumberFormat="1" applyFont="1" applyBorder="1" applyAlignment="1" applyProtection="1">
      <alignment horizontal="center" vertical="center" wrapText="1"/>
      <protection locked="0"/>
    </xf>
    <xf numFmtId="49" fontId="41" fillId="0" borderId="43" xfId="0" applyNumberFormat="1" applyFont="1" applyBorder="1" applyAlignment="1" applyProtection="1">
      <alignment horizontal="center" vertical="center" wrapText="1"/>
      <protection locked="0"/>
    </xf>
    <xf numFmtId="49" fontId="41" fillId="0" borderId="44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 vertical="top"/>
    </xf>
    <xf numFmtId="49" fontId="22" fillId="0" borderId="0" xfId="0" applyNumberFormat="1" applyFont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left" vertical="center" wrapText="1"/>
    </xf>
    <xf numFmtId="49" fontId="20" fillId="0" borderId="6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wrapText="1"/>
    </xf>
    <xf numFmtId="49" fontId="4" fillId="3" borderId="11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23" fillId="3" borderId="47" xfId="0" applyNumberFormat="1" applyFont="1" applyFill="1" applyBorder="1" applyAlignment="1" applyProtection="1">
      <alignment horizontal="center"/>
      <protection locked="0"/>
    </xf>
    <xf numFmtId="49" fontId="23" fillId="3" borderId="61" xfId="0" applyNumberFormat="1" applyFont="1" applyFill="1" applyBorder="1" applyAlignment="1" applyProtection="1">
      <alignment horizontal="center"/>
      <protection locked="0"/>
    </xf>
    <xf numFmtId="49" fontId="23" fillId="3" borderId="48" xfId="0" applyNumberFormat="1" applyFont="1" applyFill="1" applyBorder="1" applyAlignment="1" applyProtection="1">
      <alignment horizontal="center"/>
      <protection locked="0"/>
    </xf>
    <xf numFmtId="49" fontId="28" fillId="0" borderId="50" xfId="0" applyNumberFormat="1" applyFont="1" applyBorder="1" applyAlignment="1">
      <alignment horizontal="left" vertical="center" shrinkToFit="1"/>
    </xf>
    <xf numFmtId="49" fontId="28" fillId="0" borderId="51" xfId="0" applyNumberFormat="1" applyFont="1" applyBorder="1" applyAlignment="1">
      <alignment horizontal="left" vertical="center" shrinkToFit="1"/>
    </xf>
    <xf numFmtId="49" fontId="28" fillId="0" borderId="53" xfId="0" applyNumberFormat="1" applyFont="1" applyBorder="1" applyAlignment="1">
      <alignment horizontal="left" vertical="center" shrinkToFit="1"/>
    </xf>
    <xf numFmtId="49" fontId="28" fillId="0" borderId="54" xfId="0" applyNumberFormat="1" applyFont="1" applyBorder="1" applyAlignment="1">
      <alignment horizontal="left" vertical="center" shrinkToFit="1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49" fontId="16" fillId="3" borderId="7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center" vertical="center"/>
      <protection locked="0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top"/>
      <protection locked="0"/>
    </xf>
    <xf numFmtId="49" fontId="13" fillId="4" borderId="20" xfId="0" applyNumberFormat="1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vertical="center"/>
    </xf>
    <xf numFmtId="49" fontId="13" fillId="4" borderId="16" xfId="0" applyNumberFormat="1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top"/>
    </xf>
    <xf numFmtId="49" fontId="4" fillId="4" borderId="10" xfId="0" applyNumberFormat="1" applyFont="1" applyFill="1" applyBorder="1" applyAlignment="1">
      <alignment horizontal="left" vertical="top" wrapText="1" shrinkToFit="1"/>
    </xf>
    <xf numFmtId="49" fontId="4" fillId="4" borderId="11" xfId="0" applyNumberFormat="1" applyFont="1" applyFill="1" applyBorder="1" applyAlignment="1">
      <alignment horizontal="left" vertical="top" wrapText="1" shrinkToFit="1"/>
    </xf>
    <xf numFmtId="49" fontId="4" fillId="4" borderId="12" xfId="0" applyNumberFormat="1" applyFont="1" applyFill="1" applyBorder="1" applyAlignment="1">
      <alignment horizontal="left" vertical="top" wrapText="1" shrinkToFit="1"/>
    </xf>
    <xf numFmtId="49" fontId="6" fillId="4" borderId="10" xfId="0" applyNumberFormat="1" applyFont="1" applyFill="1" applyBorder="1" applyAlignment="1">
      <alignment horizontal="left" vertical="top" shrinkToFit="1"/>
    </xf>
    <xf numFmtId="49" fontId="6" fillId="4" borderId="11" xfId="0" applyNumberFormat="1" applyFont="1" applyFill="1" applyBorder="1" applyAlignment="1">
      <alignment horizontal="left" vertical="top" shrinkToFit="1"/>
    </xf>
    <xf numFmtId="49" fontId="6" fillId="4" borderId="12" xfId="0" applyNumberFormat="1" applyFont="1" applyFill="1" applyBorder="1" applyAlignment="1">
      <alignment horizontal="left" vertical="top" shrinkToFit="1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1" fillId="4" borderId="10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center" vertical="center"/>
    </xf>
    <xf numFmtId="49" fontId="11" fillId="4" borderId="12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49" fontId="11" fillId="4" borderId="6" xfId="0" applyNumberFormat="1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justifyLastLine="1"/>
      <protection locked="0"/>
    </xf>
    <xf numFmtId="0" fontId="8" fillId="0" borderId="1" xfId="0" applyFont="1" applyBorder="1" applyAlignment="1" applyProtection="1">
      <alignment horizontal="center" justifyLastLine="1"/>
      <protection locked="0"/>
    </xf>
    <xf numFmtId="0" fontId="8" fillId="0" borderId="32" xfId="0" applyFont="1" applyBorder="1" applyAlignment="1" applyProtection="1">
      <alignment horizontal="center" justifyLastLine="1"/>
      <protection locked="0"/>
    </xf>
    <xf numFmtId="0" fontId="8" fillId="0" borderId="33" xfId="0" applyFont="1" applyBorder="1" applyAlignment="1" applyProtection="1">
      <alignment horizontal="center" justifyLastLine="1"/>
      <protection locked="0"/>
    </xf>
    <xf numFmtId="0" fontId="8" fillId="0" borderId="25" xfId="0" applyFont="1" applyBorder="1" applyAlignment="1" applyProtection="1">
      <alignment horizontal="center" justifyLastLine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4" fillId="0" borderId="31" xfId="0" applyNumberFormat="1" applyFont="1" applyBorder="1" applyAlignment="1" applyProtection="1">
      <alignment horizontal="left" vertical="center"/>
      <protection locked="0"/>
    </xf>
    <xf numFmtId="49" fontId="4" fillId="3" borderId="35" xfId="0" applyNumberFormat="1" applyFont="1" applyFill="1" applyBorder="1" applyAlignment="1" applyProtection="1">
      <alignment horizontal="center" vertical="center"/>
      <protection locked="0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20" fillId="0" borderId="5" xfId="0" applyNumberFormat="1" applyFont="1" applyBorder="1" applyAlignment="1" applyProtection="1">
      <alignment horizontal="left" vertical="center" shrinkToFit="1"/>
      <protection locked="0"/>
    </xf>
    <xf numFmtId="49" fontId="20" fillId="0" borderId="22" xfId="0" applyNumberFormat="1" applyFont="1" applyBorder="1" applyAlignment="1" applyProtection="1">
      <alignment horizontal="left" vertical="center" shrinkToFit="1"/>
      <protection locked="0"/>
    </xf>
    <xf numFmtId="49" fontId="20" fillId="0" borderId="2" xfId="0" applyNumberFormat="1" applyFont="1" applyBorder="1" applyAlignment="1" applyProtection="1">
      <alignment horizontal="left" vertical="center" shrinkToFit="1"/>
      <protection locked="0"/>
    </xf>
    <xf numFmtId="49" fontId="20" fillId="0" borderId="23" xfId="0" applyNumberFormat="1" applyFont="1" applyBorder="1" applyAlignment="1" applyProtection="1">
      <alignment horizontal="left" vertical="center" shrinkToFit="1"/>
      <protection locked="0"/>
    </xf>
    <xf numFmtId="49" fontId="27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27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28" fillId="0" borderId="56" xfId="0" applyNumberFormat="1" applyFont="1" applyBorder="1" applyAlignment="1">
      <alignment horizontal="left" vertical="center" shrinkToFit="1"/>
    </xf>
    <xf numFmtId="49" fontId="28" fillId="0" borderId="57" xfId="0" applyNumberFormat="1" applyFont="1" applyBorder="1" applyAlignment="1">
      <alignment horizontal="left" vertical="center" shrinkToFit="1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24" fillId="0" borderId="10" xfId="1" applyNumberFormat="1" applyFont="1" applyFill="1" applyBorder="1" applyAlignment="1" applyProtection="1">
      <alignment horizontal="center" vertical="center"/>
      <protection locked="0"/>
    </xf>
    <xf numFmtId="49" fontId="24" fillId="0" borderId="11" xfId="1" applyNumberFormat="1" applyFont="1" applyFill="1" applyBorder="1" applyAlignment="1" applyProtection="1">
      <alignment horizontal="center" vertical="center"/>
      <protection locked="0"/>
    </xf>
    <xf numFmtId="49" fontId="24" fillId="0" borderId="12" xfId="1" applyNumberFormat="1" applyFont="1" applyFill="1" applyBorder="1" applyAlignment="1" applyProtection="1">
      <alignment horizontal="center" vertical="center"/>
      <protection locked="0"/>
    </xf>
    <xf numFmtId="49" fontId="24" fillId="0" borderId="7" xfId="1" applyNumberFormat="1" applyFont="1" applyFill="1" applyBorder="1" applyAlignment="1" applyProtection="1">
      <alignment horizontal="center" vertical="center"/>
      <protection locked="0"/>
    </xf>
    <xf numFmtId="49" fontId="24" fillId="0" borderId="3" xfId="1" applyNumberFormat="1" applyFont="1" applyFill="1" applyBorder="1" applyAlignment="1" applyProtection="1">
      <alignment horizontal="center" vertical="center"/>
      <protection locked="0"/>
    </xf>
    <xf numFmtId="49" fontId="24" fillId="0" borderId="6" xfId="1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6"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4F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7</xdr:row>
      <xdr:rowOff>21896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171102-5217-4A9B-A292-13D49650E267}"/>
            </a:ext>
          </a:extLst>
        </xdr:cNvPr>
        <xdr:cNvSpPr txBox="1"/>
      </xdr:nvSpPr>
      <xdr:spPr>
        <a:xfrm>
          <a:off x="1147270" y="12791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2A86DE-EE87-438B-B1FD-183E2FE7E12B}"/>
            </a:ext>
          </a:extLst>
        </xdr:cNvPr>
        <xdr:cNvSpPr txBox="1"/>
      </xdr:nvSpPr>
      <xdr:spPr>
        <a:xfrm>
          <a:off x="3438525" y="1257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GM93"/>
  <sheetViews>
    <sheetView showGridLines="0" tabSelected="1" view="pageBreakPreview" zoomScale="75" zoomScaleNormal="75" zoomScaleSheetLayoutView="75" workbookViewId="0">
      <selection sqref="A1:D3"/>
    </sheetView>
  </sheetViews>
  <sheetFormatPr defaultColWidth="1.75" defaultRowHeight="12" customHeight="1" x14ac:dyDescent="0.15"/>
  <cols>
    <col min="1" max="1" width="1.75" style="33"/>
    <col min="2" max="5" width="1.75" style="47"/>
    <col min="6" max="6" width="3.25" style="47" customWidth="1"/>
    <col min="7" max="7" width="1.125" style="47" customWidth="1"/>
    <col min="8" max="8" width="3.75" style="47" customWidth="1"/>
    <col min="9" max="9" width="2.25" style="47" customWidth="1"/>
    <col min="10" max="10" width="2.125" style="47" customWidth="1"/>
    <col min="11" max="14" width="1.75" style="47"/>
    <col min="15" max="15" width="1.875" style="47" customWidth="1"/>
    <col min="16" max="16" width="1.5" style="47" customWidth="1"/>
    <col min="17" max="32" width="1.75" style="47"/>
    <col min="33" max="33" width="3.5" style="47" customWidth="1"/>
    <col min="34" max="44" width="1.75" style="47"/>
    <col min="45" max="45" width="3.375" style="47" customWidth="1"/>
    <col min="46" max="54" width="1.75" style="47"/>
    <col min="55" max="57" width="1.75" style="51"/>
    <col min="58" max="59" width="1.75" style="2" customWidth="1"/>
    <col min="60" max="60" width="2.625" style="1" customWidth="1"/>
    <col min="61" max="70" width="1.75" style="1" customWidth="1"/>
    <col min="71" max="71" width="2.125" style="1" customWidth="1"/>
    <col min="72" max="99" width="1.75" style="1" customWidth="1"/>
    <col min="100" max="100" width="3.125" style="1" customWidth="1"/>
    <col min="101" max="113" width="1.75" style="1" customWidth="1"/>
    <col min="114" max="114" width="4.75" style="103" hidden="1" customWidth="1"/>
    <col min="115" max="115" width="5.125" style="104" hidden="1" customWidth="1"/>
    <col min="116" max="116" width="5.625" style="105" hidden="1" customWidth="1"/>
    <col min="117" max="117" width="5.875" style="106" hidden="1" customWidth="1"/>
    <col min="118" max="118" width="16.125" style="116" hidden="1" customWidth="1"/>
    <col min="119" max="120" width="0.875" style="116" hidden="1" customWidth="1"/>
    <col min="121" max="121" width="6.375" style="116" hidden="1" customWidth="1"/>
    <col min="122" max="122" width="14.75" style="116" hidden="1" customWidth="1"/>
    <col min="123" max="129" width="0.875" style="116" hidden="1" customWidth="1"/>
    <col min="130" max="130" width="5.5" style="116" hidden="1" customWidth="1"/>
    <col min="131" max="131" width="22" style="116" hidden="1" customWidth="1"/>
    <col min="132" max="148" width="1.75" style="116" hidden="1" customWidth="1"/>
    <col min="149" max="151" width="1.75" style="116" customWidth="1"/>
    <col min="152" max="157" width="1.75" style="116"/>
    <col min="158" max="164" width="1.75" style="107"/>
    <col min="165" max="195" width="1.75" style="92"/>
    <col min="196" max="16384" width="1.75" style="1"/>
  </cols>
  <sheetData>
    <row r="1" spans="1:122" ht="12" customHeight="1" x14ac:dyDescent="0.15">
      <c r="A1" s="195">
        <v>1</v>
      </c>
      <c r="B1" s="196"/>
      <c r="C1" s="196"/>
      <c r="D1" s="19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T1" s="268"/>
      <c r="AU1" s="269"/>
      <c r="AV1" s="270"/>
      <c r="AW1" s="274" t="s">
        <v>113</v>
      </c>
      <c r="AX1" s="275"/>
      <c r="AY1" s="275"/>
      <c r="AZ1" s="275"/>
      <c r="BA1" s="275"/>
      <c r="BB1" s="275"/>
      <c r="BC1" s="275"/>
      <c r="BD1" s="275"/>
      <c r="BE1" s="275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J1" s="103" t="str">
        <f>IF(N13="","",DATEVALUE(DK1&amp;N13&amp;"/"&amp;S13&amp;"/"&amp;X13))</f>
        <v/>
      </c>
      <c r="DK1" s="104" t="str">
        <f>IF(N13="","",VLOOKUP(I13,DL:DM,2,0))</f>
        <v/>
      </c>
      <c r="DL1" s="105" t="s">
        <v>40</v>
      </c>
      <c r="DM1" s="106" t="s">
        <v>41</v>
      </c>
      <c r="DN1" s="117" t="str">
        <f>BI6</f>
        <v>意匠課</v>
      </c>
      <c r="DR1" s="116" t="s">
        <v>115</v>
      </c>
    </row>
    <row r="2" spans="1:122" ht="12" customHeight="1" x14ac:dyDescent="0.15">
      <c r="A2" s="198"/>
      <c r="B2" s="199"/>
      <c r="C2" s="199"/>
      <c r="D2" s="200"/>
      <c r="E2" s="276" t="s">
        <v>32</v>
      </c>
      <c r="F2" s="276"/>
      <c r="G2" s="276"/>
      <c r="H2" s="276"/>
      <c r="I2" s="276"/>
      <c r="J2" s="276"/>
      <c r="K2" s="276"/>
      <c r="L2" s="280" t="s">
        <v>206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2"/>
      <c r="AN2" s="277" t="s">
        <v>33</v>
      </c>
      <c r="AO2" s="276"/>
      <c r="AP2" s="276"/>
      <c r="AQ2" s="276"/>
      <c r="AR2" s="48"/>
      <c r="AT2" s="271"/>
      <c r="AU2" s="272"/>
      <c r="AV2" s="273"/>
      <c r="AW2" s="274"/>
      <c r="AX2" s="275"/>
      <c r="AY2" s="275"/>
      <c r="AZ2" s="275"/>
      <c r="BA2" s="275"/>
      <c r="BB2" s="275"/>
      <c r="BC2" s="275"/>
      <c r="BD2" s="275"/>
      <c r="BE2" s="275"/>
      <c r="BG2" s="3"/>
      <c r="BH2" s="263" t="s">
        <v>34</v>
      </c>
      <c r="BI2" s="263"/>
      <c r="BJ2" s="263"/>
      <c r="BK2" s="263"/>
      <c r="BL2" s="263"/>
      <c r="BM2" s="263"/>
      <c r="BN2" s="263"/>
      <c r="BO2" s="263"/>
      <c r="BP2" s="263"/>
      <c r="BQ2" s="263"/>
      <c r="BR2" s="127" t="s">
        <v>207</v>
      </c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1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12"/>
      <c r="DJ2" s="103" t="str">
        <f ca="1">IF(N13="","",TODAY())</f>
        <v/>
      </c>
      <c r="DK2" s="108"/>
      <c r="DL2" s="105" t="s">
        <v>42</v>
      </c>
      <c r="DM2" s="106" t="s">
        <v>43</v>
      </c>
      <c r="DN2" s="117" t="str">
        <f>CI6</f>
        <v>-</v>
      </c>
      <c r="DR2" s="118" t="s">
        <v>44</v>
      </c>
    </row>
    <row r="3" spans="1:122" ht="12" customHeight="1" x14ac:dyDescent="0.15">
      <c r="A3" s="201"/>
      <c r="B3" s="202"/>
      <c r="C3" s="202"/>
      <c r="D3" s="203"/>
      <c r="E3" s="276"/>
      <c r="F3" s="276"/>
      <c r="G3" s="276"/>
      <c r="H3" s="276"/>
      <c r="I3" s="276"/>
      <c r="J3" s="276"/>
      <c r="K3" s="276"/>
      <c r="L3" s="283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5"/>
      <c r="AN3" s="277"/>
      <c r="AO3" s="276"/>
      <c r="AP3" s="276"/>
      <c r="AQ3" s="276"/>
      <c r="AT3" s="49"/>
      <c r="AU3" s="50"/>
      <c r="AV3" s="50"/>
      <c r="AW3" s="50"/>
      <c r="AX3" s="49"/>
      <c r="AY3" s="49"/>
      <c r="AZ3" s="49"/>
      <c r="BA3" s="49"/>
      <c r="BB3" s="49"/>
      <c r="BF3" s="3"/>
      <c r="BG3" s="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4" t="s">
        <v>143</v>
      </c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J3" s="103" t="str">
        <f>ASC(K15)&amp;"ｰ"&amp;ASC(P15)</f>
        <v>ｰ</v>
      </c>
      <c r="DL3" s="104"/>
      <c r="DM3" s="109"/>
      <c r="DN3" s="119" t="str">
        <f>IF(BK9="-","",BK9)</f>
        <v/>
      </c>
      <c r="DR3" s="118" t="s">
        <v>45</v>
      </c>
    </row>
    <row r="4" spans="1:122" ht="15.75" customHeight="1" x14ac:dyDescent="0.15">
      <c r="E4" s="278" t="s">
        <v>37</v>
      </c>
      <c r="F4" s="278"/>
      <c r="G4" s="278"/>
      <c r="H4" s="278"/>
      <c r="I4" s="278"/>
      <c r="J4" s="278"/>
      <c r="K4" s="278"/>
      <c r="L4" s="52"/>
      <c r="M4" s="53"/>
      <c r="AS4" s="54"/>
      <c r="AU4" s="55"/>
      <c r="AV4" s="55"/>
      <c r="AW4" s="55"/>
      <c r="AX4" s="55"/>
      <c r="AY4" s="55"/>
      <c r="AZ4" s="55"/>
      <c r="BA4" s="55"/>
      <c r="BB4" s="56"/>
      <c r="BF4" s="3"/>
      <c r="BG4" s="3"/>
      <c r="BH4" s="26"/>
      <c r="BI4" s="27"/>
      <c r="BJ4" s="28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17"/>
      <c r="BY4" s="17"/>
      <c r="BZ4" s="17"/>
      <c r="CA4" s="17"/>
      <c r="CB4" s="17"/>
      <c r="CC4" s="17"/>
      <c r="CD4" s="17"/>
      <c r="CE4" s="27"/>
      <c r="CF4" s="27"/>
      <c r="CG4" s="24"/>
      <c r="CH4" s="13"/>
      <c r="CI4" s="13"/>
      <c r="CJ4" s="13"/>
      <c r="CK4" s="13"/>
      <c r="CL4" s="13"/>
      <c r="CM4" s="13"/>
      <c r="CN4" s="13"/>
      <c r="CO4" s="18"/>
      <c r="CP4" s="13"/>
      <c r="CQ4" s="13"/>
      <c r="CR4" s="13"/>
      <c r="CS4" s="13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4"/>
      <c r="DF4" s="4"/>
      <c r="DJ4" s="103" t="str">
        <f>DBCS(I17)</f>
        <v/>
      </c>
      <c r="DN4" s="119" t="str">
        <f>IF(COUNTIF(L2,"*】*")&gt;0,MID(L2,FIND("】",L2)+1,1000),L2)</f>
        <v>臨時事務補助職員（フルタイム）</v>
      </c>
      <c r="DR4" s="118" t="s">
        <v>46</v>
      </c>
    </row>
    <row r="5" spans="1:122" ht="12" customHeight="1" x14ac:dyDescent="0.15">
      <c r="E5" s="278"/>
      <c r="F5" s="278"/>
      <c r="G5" s="278"/>
      <c r="H5" s="278"/>
      <c r="I5" s="278"/>
      <c r="J5" s="278"/>
      <c r="K5" s="278"/>
      <c r="L5" s="52"/>
      <c r="M5" s="53"/>
      <c r="AS5" s="54"/>
      <c r="AT5" s="237" t="s">
        <v>23</v>
      </c>
      <c r="AU5" s="238"/>
      <c r="AV5" s="238"/>
      <c r="AW5" s="238"/>
      <c r="AX5" s="238"/>
      <c r="AY5" s="238"/>
      <c r="AZ5" s="238"/>
      <c r="BA5" s="238"/>
      <c r="BB5" s="239"/>
      <c r="BF5" s="3"/>
      <c r="BG5" s="3"/>
      <c r="BH5" s="10"/>
      <c r="BI5" s="265" t="s">
        <v>28</v>
      </c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7"/>
      <c r="CI5" s="349" t="s">
        <v>209</v>
      </c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350"/>
      <c r="CU5" s="350"/>
      <c r="CV5" s="350"/>
      <c r="CW5" s="350"/>
      <c r="CX5" s="350"/>
      <c r="CY5" s="350"/>
      <c r="CZ5" s="350"/>
      <c r="DA5" s="350"/>
      <c r="DB5" s="350"/>
      <c r="DC5" s="350"/>
      <c r="DD5" s="351"/>
      <c r="DE5" s="20"/>
      <c r="DJ5" s="103" t="str">
        <f>DBCS(N19)</f>
        <v/>
      </c>
      <c r="DR5" s="118" t="s">
        <v>47</v>
      </c>
    </row>
    <row r="6" spans="1:122" ht="12" customHeight="1" x14ac:dyDescent="0.15">
      <c r="E6" s="57"/>
      <c r="F6" s="57"/>
      <c r="G6" s="57"/>
      <c r="H6" s="57"/>
      <c r="AB6" s="272" t="s">
        <v>36</v>
      </c>
      <c r="AC6" s="272"/>
      <c r="AD6" s="272"/>
      <c r="AE6" s="279"/>
      <c r="AF6" s="279"/>
      <c r="AG6" s="279" t="s">
        <v>0</v>
      </c>
      <c r="AH6" s="279"/>
      <c r="AI6" s="279"/>
      <c r="AJ6" s="279"/>
      <c r="AK6" s="279" t="s">
        <v>1</v>
      </c>
      <c r="AL6" s="279"/>
      <c r="AM6" s="279"/>
      <c r="AN6" s="279"/>
      <c r="AO6" s="272" t="s">
        <v>2</v>
      </c>
      <c r="AP6" s="272"/>
      <c r="AQ6" s="272"/>
      <c r="AR6" s="272"/>
      <c r="AS6" s="54"/>
      <c r="AT6" s="237"/>
      <c r="AU6" s="238"/>
      <c r="AV6" s="238"/>
      <c r="AW6" s="238"/>
      <c r="AX6" s="238"/>
      <c r="AY6" s="238"/>
      <c r="AZ6" s="238"/>
      <c r="BA6" s="238"/>
      <c r="BB6" s="239"/>
      <c r="BH6" s="10"/>
      <c r="BI6" s="251" t="s">
        <v>61</v>
      </c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3"/>
      <c r="CI6" s="257" t="s">
        <v>125</v>
      </c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9"/>
      <c r="DE6" s="20"/>
      <c r="DJ6" s="103" t="str">
        <f>SUBSTITUTE(SUBSTITUTE(I7,"　","")," ","")</f>
        <v/>
      </c>
      <c r="DK6" s="108" t="str">
        <f>SUBSTITUTE(SUBSTITUTE(Z7,"　","")," ","")</f>
        <v/>
      </c>
      <c r="DL6" s="108" t="str">
        <f>DJ6&amp;"　"&amp;DK6</f>
        <v>　</v>
      </c>
      <c r="DR6" s="118" t="s">
        <v>48</v>
      </c>
    </row>
    <row r="7" spans="1:122" ht="13.5" customHeight="1" x14ac:dyDescent="0.15">
      <c r="E7" s="240" t="s">
        <v>38</v>
      </c>
      <c r="F7" s="241"/>
      <c r="G7" s="241"/>
      <c r="H7" s="242"/>
      <c r="I7" s="375" ph="1"/>
      <c r="J7" s="376" ph="1"/>
      <c r="K7" s="376" ph="1"/>
      <c r="L7" s="376" ph="1"/>
      <c r="M7" s="376" ph="1"/>
      <c r="N7" s="376" ph="1"/>
      <c r="O7" s="376" ph="1"/>
      <c r="P7" s="376" ph="1"/>
      <c r="Q7" s="376" ph="1"/>
      <c r="R7" s="376" ph="1"/>
      <c r="S7" s="376" ph="1"/>
      <c r="T7" s="376" ph="1"/>
      <c r="U7" s="376" ph="1"/>
      <c r="V7" s="376" ph="1"/>
      <c r="W7" s="376" ph="1"/>
      <c r="X7" s="376" ph="1"/>
      <c r="Y7" s="377" ph="1"/>
      <c r="Z7" s="378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9"/>
      <c r="AS7" s="54"/>
      <c r="AT7" s="380" t="s">
        <v>25</v>
      </c>
      <c r="AU7" s="381"/>
      <c r="AV7" s="381"/>
      <c r="AW7" s="381"/>
      <c r="AX7" s="381"/>
      <c r="AY7" s="381"/>
      <c r="AZ7" s="381"/>
      <c r="BA7" s="381"/>
      <c r="BB7" s="382"/>
      <c r="BH7" s="10"/>
      <c r="BI7" s="254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6"/>
      <c r="CF7" s="15"/>
      <c r="CG7" s="4"/>
      <c r="CI7" s="260"/>
      <c r="CJ7" s="261"/>
      <c r="CK7" s="261"/>
      <c r="CL7" s="261"/>
      <c r="CM7" s="261"/>
      <c r="CN7" s="261"/>
      <c r="CO7" s="261"/>
      <c r="CP7" s="261"/>
      <c r="CQ7" s="261"/>
      <c r="CR7" s="261"/>
      <c r="CS7" s="261"/>
      <c r="CT7" s="261"/>
      <c r="CU7" s="261"/>
      <c r="CV7" s="261"/>
      <c r="CW7" s="261"/>
      <c r="CX7" s="261"/>
      <c r="CY7" s="261"/>
      <c r="CZ7" s="261"/>
      <c r="DA7" s="261"/>
      <c r="DB7" s="261"/>
      <c r="DC7" s="261"/>
      <c r="DD7" s="262"/>
      <c r="DE7" s="20"/>
      <c r="DJ7" s="103" t="str">
        <f>SUBSTITUTE(SUBSTITUTE(I8,"　","")," ","")</f>
        <v/>
      </c>
      <c r="DK7" s="103" t="str">
        <f>SUBSTITUTE(SUBSTITUTE(Z8,"　","")," ","")</f>
        <v/>
      </c>
      <c r="DL7" s="108" t="str">
        <f>DJ7&amp;"　"&amp;DK7</f>
        <v>　</v>
      </c>
      <c r="DR7" s="118" t="s">
        <v>49</v>
      </c>
    </row>
    <row r="8" spans="1:122" ht="12" customHeight="1" x14ac:dyDescent="0.15">
      <c r="E8" s="216" t="s">
        <v>3</v>
      </c>
      <c r="F8" s="217"/>
      <c r="G8" s="217"/>
      <c r="H8" s="218"/>
      <c r="I8" s="222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4"/>
      <c r="Z8" s="231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32"/>
      <c r="AS8" s="54"/>
      <c r="AT8" s="380"/>
      <c r="AU8" s="381"/>
      <c r="AV8" s="381"/>
      <c r="AW8" s="381"/>
      <c r="AX8" s="381"/>
      <c r="AY8" s="381"/>
      <c r="AZ8" s="381"/>
      <c r="BA8" s="381"/>
      <c r="BB8" s="382"/>
      <c r="BH8" s="16"/>
      <c r="BI8" s="19"/>
      <c r="BJ8" s="21"/>
      <c r="BK8" s="21"/>
      <c r="BL8" s="21"/>
      <c r="BM8" s="21"/>
      <c r="BN8" s="367" t="s">
        <v>31</v>
      </c>
      <c r="BO8" s="367"/>
      <c r="BP8" s="367"/>
      <c r="BQ8" s="367"/>
      <c r="BR8" s="367"/>
      <c r="BS8" s="367"/>
      <c r="BT8" s="367"/>
      <c r="BU8" s="367"/>
      <c r="BV8" s="367"/>
      <c r="BW8" s="367"/>
      <c r="BX8" s="367"/>
      <c r="BY8" s="367"/>
      <c r="BZ8" s="367"/>
      <c r="CA8" s="367"/>
      <c r="CB8" s="367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367"/>
      <c r="CY8" s="367"/>
      <c r="CZ8" s="367"/>
      <c r="DA8" s="367"/>
      <c r="DB8" s="4"/>
      <c r="DC8" s="4"/>
      <c r="DD8" s="4"/>
      <c r="DE8" s="7"/>
      <c r="DR8" s="118" t="s">
        <v>50</v>
      </c>
    </row>
    <row r="9" spans="1:122" ht="12.75" customHeight="1" x14ac:dyDescent="0.15">
      <c r="E9" s="219"/>
      <c r="F9" s="220"/>
      <c r="G9" s="220"/>
      <c r="H9" s="221"/>
      <c r="I9" s="225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7"/>
      <c r="Z9" s="233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34"/>
      <c r="AS9" s="54"/>
      <c r="AT9" s="380"/>
      <c r="AU9" s="381"/>
      <c r="AV9" s="381"/>
      <c r="AW9" s="381"/>
      <c r="AX9" s="381"/>
      <c r="AY9" s="381"/>
      <c r="AZ9" s="381"/>
      <c r="BA9" s="381"/>
      <c r="BB9" s="382"/>
      <c r="BH9" s="6"/>
      <c r="BI9" s="4"/>
      <c r="BJ9" s="22"/>
      <c r="BK9" s="245" t="s">
        <v>125</v>
      </c>
      <c r="BL9" s="246"/>
      <c r="BM9" s="247"/>
      <c r="BN9" s="367"/>
      <c r="BO9" s="367"/>
      <c r="BP9" s="367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367"/>
      <c r="CB9" s="367"/>
      <c r="CC9" s="367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67"/>
      <c r="CV9" s="367"/>
      <c r="CW9" s="367"/>
      <c r="CX9" s="367"/>
      <c r="CY9" s="367"/>
      <c r="CZ9" s="367"/>
      <c r="DA9" s="367"/>
      <c r="DB9" s="4"/>
      <c r="DC9" s="4"/>
      <c r="DD9" s="4"/>
      <c r="DE9" s="7"/>
      <c r="DJ9" s="103" t="str">
        <f>IF(AT1="〇","〇","")</f>
        <v/>
      </c>
      <c r="DR9" s="118" t="s">
        <v>51</v>
      </c>
    </row>
    <row r="10" spans="1:122" ht="12" customHeight="1" x14ac:dyDescent="0.15">
      <c r="E10" s="219"/>
      <c r="F10" s="220"/>
      <c r="G10" s="220"/>
      <c r="H10" s="221"/>
      <c r="I10" s="225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7"/>
      <c r="Z10" s="233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34"/>
      <c r="AS10" s="54"/>
      <c r="AT10" s="237" t="s">
        <v>24</v>
      </c>
      <c r="AU10" s="238"/>
      <c r="AV10" s="238"/>
      <c r="AW10" s="238"/>
      <c r="AX10" s="238"/>
      <c r="AY10" s="238"/>
      <c r="AZ10" s="238"/>
      <c r="BA10" s="238"/>
      <c r="BB10" s="239"/>
      <c r="BH10" s="6"/>
      <c r="BI10" s="4"/>
      <c r="BJ10" s="22"/>
      <c r="BK10" s="248"/>
      <c r="BL10" s="249"/>
      <c r="BM10" s="250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4"/>
      <c r="DC10" s="4"/>
      <c r="DD10" s="4"/>
      <c r="DE10" s="7"/>
      <c r="DR10" s="118" t="s">
        <v>52</v>
      </c>
    </row>
    <row r="11" spans="1:122" ht="12" customHeight="1" x14ac:dyDescent="0.15">
      <c r="E11" s="219"/>
      <c r="F11" s="220"/>
      <c r="G11" s="220"/>
      <c r="H11" s="221"/>
      <c r="I11" s="225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7"/>
      <c r="Z11" s="233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34"/>
      <c r="AS11" s="54"/>
      <c r="AT11" s="237"/>
      <c r="AU11" s="238"/>
      <c r="AV11" s="238"/>
      <c r="AW11" s="238"/>
      <c r="AX11" s="238"/>
      <c r="AY11" s="238"/>
      <c r="AZ11" s="238"/>
      <c r="BA11" s="238"/>
      <c r="BB11" s="239"/>
      <c r="BH11" s="25"/>
      <c r="BI11" s="8"/>
      <c r="BJ11" s="23"/>
      <c r="BK11" s="23"/>
      <c r="BL11" s="23"/>
      <c r="BM11" s="23"/>
      <c r="BN11" s="368"/>
      <c r="BO11" s="368"/>
      <c r="BP11" s="368"/>
      <c r="BQ11" s="368"/>
      <c r="BR11" s="368"/>
      <c r="BS11" s="368"/>
      <c r="BT11" s="368"/>
      <c r="BU11" s="368"/>
      <c r="BV11" s="368"/>
      <c r="BW11" s="368"/>
      <c r="BX11" s="368"/>
      <c r="BY11" s="368"/>
      <c r="BZ11" s="368"/>
      <c r="CA11" s="368"/>
      <c r="CB11" s="368"/>
      <c r="CC11" s="368"/>
      <c r="CD11" s="368"/>
      <c r="CE11" s="368"/>
      <c r="CF11" s="368"/>
      <c r="CG11" s="368"/>
      <c r="CH11" s="368"/>
      <c r="CI11" s="368"/>
      <c r="CJ11" s="368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8"/>
      <c r="CY11" s="368"/>
      <c r="CZ11" s="368"/>
      <c r="DA11" s="368"/>
      <c r="DB11" s="8"/>
      <c r="DC11" s="8"/>
      <c r="DD11" s="8"/>
      <c r="DE11" s="9"/>
      <c r="DL11" s="105" t="s">
        <v>144</v>
      </c>
      <c r="DR11" s="118" t="s">
        <v>53</v>
      </c>
    </row>
    <row r="12" spans="1:122" ht="12" customHeight="1" x14ac:dyDescent="0.15">
      <c r="E12" s="161"/>
      <c r="F12" s="162"/>
      <c r="G12" s="162"/>
      <c r="H12" s="163"/>
      <c r="I12" s="228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30"/>
      <c r="Z12" s="235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36"/>
      <c r="AS12" s="58"/>
      <c r="AT12" s="59"/>
      <c r="AU12" s="60"/>
      <c r="AV12" s="60"/>
      <c r="AW12" s="60"/>
      <c r="AX12" s="60"/>
      <c r="AY12" s="60"/>
      <c r="AZ12" s="60"/>
      <c r="BA12" s="60"/>
      <c r="BB12" s="61"/>
      <c r="BG12" s="3"/>
      <c r="BH12" s="24"/>
      <c r="DL12" s="105" t="s">
        <v>145</v>
      </c>
      <c r="DR12" s="118" t="s">
        <v>54</v>
      </c>
    </row>
    <row r="13" spans="1:122" ht="12" customHeight="1" x14ac:dyDescent="0.15">
      <c r="E13" s="158" t="s">
        <v>4</v>
      </c>
      <c r="F13" s="159"/>
      <c r="G13" s="159"/>
      <c r="H13" s="160"/>
      <c r="I13" s="329" t="s">
        <v>135</v>
      </c>
      <c r="J13" s="330"/>
      <c r="K13" s="330"/>
      <c r="L13" s="330"/>
      <c r="M13" s="330"/>
      <c r="N13" s="269"/>
      <c r="O13" s="269"/>
      <c r="P13" s="269"/>
      <c r="Q13" s="159" t="s">
        <v>0</v>
      </c>
      <c r="R13" s="159"/>
      <c r="S13" s="269"/>
      <c r="T13" s="269"/>
      <c r="U13" s="269"/>
      <c r="V13" s="159" t="s">
        <v>29</v>
      </c>
      <c r="W13" s="159"/>
      <c r="X13" s="269"/>
      <c r="Y13" s="269"/>
      <c r="Z13" s="269"/>
      <c r="AA13" s="159" t="s">
        <v>5</v>
      </c>
      <c r="AB13" s="159"/>
      <c r="AC13" s="269" t="s">
        <v>6</v>
      </c>
      <c r="AD13" s="269"/>
      <c r="AE13" s="410" t="str">
        <f>IF(X13="","",DATEDIF(DJ1,DJ2,"y"))</f>
        <v/>
      </c>
      <c r="AF13" s="410"/>
      <c r="AG13" s="410"/>
      <c r="AH13" s="269" t="s">
        <v>7</v>
      </c>
      <c r="AI13" s="270"/>
      <c r="AJ13" s="158" t="s">
        <v>39</v>
      </c>
      <c r="AK13" s="159"/>
      <c r="AL13" s="390"/>
      <c r="AM13" s="412" t="s">
        <v>126</v>
      </c>
      <c r="AN13" s="269"/>
      <c r="AO13" s="269"/>
      <c r="AP13" s="269"/>
      <c r="AQ13" s="269"/>
      <c r="AR13" s="270"/>
      <c r="AS13" s="54"/>
      <c r="AT13" s="62"/>
      <c r="AU13" s="63"/>
      <c r="AV13" s="63"/>
      <c r="AW13" s="63"/>
      <c r="AX13" s="63"/>
      <c r="AY13" s="63"/>
      <c r="AZ13" s="63"/>
      <c r="BA13" s="63"/>
      <c r="BB13" s="64"/>
      <c r="BG13" s="3"/>
      <c r="BH13" s="263" t="s">
        <v>35</v>
      </c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84"/>
      <c r="CD13" s="84"/>
      <c r="CE13" s="123" t="s">
        <v>208</v>
      </c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5"/>
      <c r="CZ13" s="126"/>
      <c r="DA13" s="83"/>
      <c r="DB13" s="83"/>
      <c r="DC13" s="83"/>
      <c r="DD13" s="83"/>
      <c r="DE13" s="83"/>
      <c r="DF13" s="82"/>
      <c r="DG13" s="82"/>
      <c r="DH13" s="82"/>
      <c r="DR13" s="118" t="s">
        <v>55</v>
      </c>
    </row>
    <row r="14" spans="1:122" ht="12" customHeight="1" x14ac:dyDescent="0.15">
      <c r="E14" s="161"/>
      <c r="F14" s="162"/>
      <c r="G14" s="162"/>
      <c r="H14" s="163"/>
      <c r="I14" s="331"/>
      <c r="J14" s="332"/>
      <c r="K14" s="332"/>
      <c r="L14" s="332"/>
      <c r="M14" s="332"/>
      <c r="N14" s="272"/>
      <c r="O14" s="272"/>
      <c r="P14" s="272"/>
      <c r="Q14" s="162"/>
      <c r="R14" s="162"/>
      <c r="S14" s="272"/>
      <c r="T14" s="272"/>
      <c r="U14" s="272"/>
      <c r="V14" s="162"/>
      <c r="W14" s="162"/>
      <c r="X14" s="272"/>
      <c r="Y14" s="272"/>
      <c r="Z14" s="272"/>
      <c r="AA14" s="162"/>
      <c r="AB14" s="162"/>
      <c r="AC14" s="272"/>
      <c r="AD14" s="272"/>
      <c r="AE14" s="411"/>
      <c r="AF14" s="411"/>
      <c r="AG14" s="411"/>
      <c r="AH14" s="272"/>
      <c r="AI14" s="273"/>
      <c r="AJ14" s="161"/>
      <c r="AK14" s="162"/>
      <c r="AL14" s="391"/>
      <c r="AM14" s="413"/>
      <c r="AN14" s="272"/>
      <c r="AO14" s="272"/>
      <c r="AP14" s="272"/>
      <c r="AQ14" s="272"/>
      <c r="AR14" s="273"/>
      <c r="AT14" s="65"/>
      <c r="BG14" s="3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85"/>
      <c r="CD14" s="85"/>
      <c r="CE14" s="11"/>
      <c r="CF14" s="11"/>
      <c r="CG14" s="30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R14" s="118" t="s">
        <v>56</v>
      </c>
    </row>
    <row r="15" spans="1:122" ht="12.6" customHeight="1" x14ac:dyDescent="0.15">
      <c r="E15" s="383" t="s">
        <v>66</v>
      </c>
      <c r="F15" s="384"/>
      <c r="G15" s="384"/>
      <c r="H15" s="385"/>
      <c r="I15" s="386" t="s">
        <v>19</v>
      </c>
      <c r="J15" s="387"/>
      <c r="K15" s="416"/>
      <c r="L15" s="416"/>
      <c r="M15" s="416"/>
      <c r="N15" s="416"/>
      <c r="O15" s="94" t="s">
        <v>125</v>
      </c>
      <c r="P15" s="416"/>
      <c r="Q15" s="416"/>
      <c r="R15" s="416"/>
      <c r="S15" s="416"/>
      <c r="T15" s="416"/>
      <c r="U15" s="388" t="s">
        <v>20</v>
      </c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9"/>
      <c r="AO15" s="158" t="s">
        <v>18</v>
      </c>
      <c r="AP15" s="390"/>
      <c r="AQ15" s="417"/>
      <c r="AR15" s="155"/>
      <c r="AS15" s="418"/>
      <c r="AT15" s="152" t="s">
        <v>137</v>
      </c>
      <c r="AU15" s="417"/>
      <c r="AV15" s="155"/>
      <c r="AW15" s="418"/>
      <c r="AX15" s="152" t="s">
        <v>125</v>
      </c>
      <c r="AY15" s="417"/>
      <c r="AZ15" s="155"/>
      <c r="BA15" s="155"/>
      <c r="BB15" s="164"/>
      <c r="BG15" s="3"/>
      <c r="BH15" s="353" t="s">
        <v>63</v>
      </c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5"/>
      <c r="CF15" s="356" t="s">
        <v>136</v>
      </c>
      <c r="CG15" s="357"/>
      <c r="CH15" s="357"/>
      <c r="CI15" s="357"/>
      <c r="CJ15" s="357"/>
      <c r="CK15" s="357"/>
      <c r="CL15" s="357"/>
      <c r="CM15" s="357"/>
      <c r="CN15" s="357"/>
      <c r="CO15" s="357"/>
      <c r="CP15" s="357"/>
      <c r="CQ15" s="357"/>
      <c r="CR15" s="357"/>
      <c r="CS15" s="357"/>
      <c r="CT15" s="357"/>
      <c r="CU15" s="357"/>
      <c r="CV15" s="357"/>
      <c r="CW15" s="357"/>
      <c r="CX15" s="357"/>
      <c r="CY15" s="357"/>
      <c r="CZ15" s="357"/>
      <c r="DA15" s="357"/>
      <c r="DB15" s="357"/>
      <c r="DC15" s="357"/>
      <c r="DD15" s="357"/>
      <c r="DE15" s="358"/>
      <c r="DR15" s="118" t="s">
        <v>57</v>
      </c>
    </row>
    <row r="16" spans="1:122" ht="12.6" customHeight="1" x14ac:dyDescent="0.15">
      <c r="E16" s="240" t="s">
        <v>38</v>
      </c>
      <c r="F16" s="241"/>
      <c r="G16" s="241"/>
      <c r="H16" s="242"/>
      <c r="I16" s="333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5"/>
      <c r="AO16" s="161"/>
      <c r="AP16" s="391"/>
      <c r="AQ16" s="419"/>
      <c r="AR16" s="157"/>
      <c r="AS16" s="420"/>
      <c r="AT16" s="153"/>
      <c r="AU16" s="419"/>
      <c r="AV16" s="157"/>
      <c r="AW16" s="420"/>
      <c r="AX16" s="153"/>
      <c r="AY16" s="419"/>
      <c r="AZ16" s="157"/>
      <c r="BA16" s="157"/>
      <c r="BB16" s="165"/>
      <c r="BG16" s="3"/>
      <c r="BH16" s="128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30"/>
      <c r="CF16" s="128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30"/>
      <c r="DR16" s="118" t="s">
        <v>58</v>
      </c>
    </row>
    <row r="17" spans="1:195" ht="12" customHeight="1" x14ac:dyDescent="0.15">
      <c r="E17" s="216" t="s">
        <v>67</v>
      </c>
      <c r="F17" s="217"/>
      <c r="G17" s="217"/>
      <c r="H17" s="218"/>
      <c r="I17" s="392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4"/>
      <c r="BG17" s="3"/>
      <c r="BH17" s="131"/>
      <c r="BI17" s="132"/>
      <c r="BJ17" s="359" t="s">
        <v>64</v>
      </c>
      <c r="BK17" s="360"/>
      <c r="BL17" s="361"/>
      <c r="BM17" s="133" t="s">
        <v>65</v>
      </c>
      <c r="BN17" s="359" t="s">
        <v>64</v>
      </c>
      <c r="BO17" s="360"/>
      <c r="BP17" s="361"/>
      <c r="BQ17" s="133" t="s">
        <v>65</v>
      </c>
      <c r="BR17" s="359" t="s">
        <v>64</v>
      </c>
      <c r="BS17" s="360"/>
      <c r="BT17" s="361"/>
      <c r="BU17" s="133" t="s">
        <v>65</v>
      </c>
      <c r="BV17" s="359" t="s">
        <v>64</v>
      </c>
      <c r="BW17" s="360"/>
      <c r="BX17" s="361"/>
      <c r="BY17" s="133" t="s">
        <v>65</v>
      </c>
      <c r="BZ17" s="359" t="s">
        <v>64</v>
      </c>
      <c r="CA17" s="360"/>
      <c r="CB17" s="361"/>
      <c r="CC17" s="134"/>
      <c r="CD17" s="134"/>
      <c r="CE17" s="135"/>
      <c r="CF17" s="136"/>
      <c r="CG17" s="132"/>
      <c r="CH17" s="132"/>
      <c r="CI17" s="369" t="s">
        <v>125</v>
      </c>
      <c r="CJ17" s="370"/>
      <c r="CK17" s="370"/>
      <c r="CL17" s="371"/>
      <c r="CM17" s="365" t="s">
        <v>134</v>
      </c>
      <c r="CN17" s="366"/>
      <c r="CO17" s="369" t="s">
        <v>125</v>
      </c>
      <c r="CP17" s="370"/>
      <c r="CQ17" s="370"/>
      <c r="CR17" s="371"/>
      <c r="CS17" s="137"/>
      <c r="CT17" s="137"/>
      <c r="CU17" s="138"/>
      <c r="CV17" s="138"/>
      <c r="CW17" s="138"/>
      <c r="CX17" s="138"/>
      <c r="CY17" s="138"/>
      <c r="CZ17" s="138"/>
      <c r="DA17" s="138"/>
      <c r="DB17" s="138"/>
      <c r="DC17" s="138"/>
      <c r="DD17" s="134"/>
      <c r="DE17" s="139"/>
      <c r="DR17" s="118" t="s">
        <v>59</v>
      </c>
    </row>
    <row r="18" spans="1:195" ht="12" customHeight="1" x14ac:dyDescent="0.15">
      <c r="E18" s="219"/>
      <c r="F18" s="220"/>
      <c r="G18" s="220"/>
      <c r="H18" s="221"/>
      <c r="I18" s="395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7"/>
      <c r="BG18" s="3"/>
      <c r="BH18" s="131"/>
      <c r="BI18" s="134"/>
      <c r="BJ18" s="362"/>
      <c r="BK18" s="363"/>
      <c r="BL18" s="364"/>
      <c r="BM18" s="133"/>
      <c r="BN18" s="362"/>
      <c r="BO18" s="363"/>
      <c r="BP18" s="364"/>
      <c r="BQ18" s="133"/>
      <c r="BR18" s="362"/>
      <c r="BS18" s="363"/>
      <c r="BT18" s="364"/>
      <c r="BU18" s="133"/>
      <c r="BV18" s="362"/>
      <c r="BW18" s="363"/>
      <c r="BX18" s="364"/>
      <c r="BY18" s="133"/>
      <c r="BZ18" s="362"/>
      <c r="CA18" s="363"/>
      <c r="CB18" s="364"/>
      <c r="CC18" s="134"/>
      <c r="CD18" s="134"/>
      <c r="CE18" s="135"/>
      <c r="CF18" s="136"/>
      <c r="CG18" s="132"/>
      <c r="CH18" s="132"/>
      <c r="CI18" s="372"/>
      <c r="CJ18" s="373"/>
      <c r="CK18" s="373"/>
      <c r="CL18" s="374"/>
      <c r="CM18" s="365"/>
      <c r="CN18" s="366"/>
      <c r="CO18" s="372"/>
      <c r="CP18" s="373"/>
      <c r="CQ18" s="373"/>
      <c r="CR18" s="374"/>
      <c r="CS18" s="138"/>
      <c r="CT18" s="138"/>
      <c r="CU18" s="137"/>
      <c r="CV18" s="138"/>
      <c r="CW18" s="138" t="s">
        <v>133</v>
      </c>
      <c r="CX18" s="138"/>
      <c r="CY18" s="138"/>
      <c r="CZ18" s="138"/>
      <c r="DA18" s="138"/>
      <c r="DB18" s="138"/>
      <c r="DC18" s="138"/>
      <c r="DD18" s="134"/>
      <c r="DE18" s="139"/>
      <c r="DR18" s="118" t="s">
        <v>60</v>
      </c>
    </row>
    <row r="19" spans="1:195" ht="12" customHeight="1" x14ac:dyDescent="0.15">
      <c r="E19" s="219"/>
      <c r="F19" s="220"/>
      <c r="G19" s="220"/>
      <c r="H19" s="221"/>
      <c r="I19" s="398" t="s">
        <v>114</v>
      </c>
      <c r="J19" s="399"/>
      <c r="K19" s="399"/>
      <c r="L19" s="399"/>
      <c r="M19" s="400"/>
      <c r="N19" s="404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6"/>
      <c r="BH19" s="140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2"/>
      <c r="CF19" s="140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2"/>
      <c r="DR19" s="118" t="s">
        <v>61</v>
      </c>
    </row>
    <row r="20" spans="1:195" ht="12" customHeight="1" x14ac:dyDescent="0.15">
      <c r="E20" s="161"/>
      <c r="F20" s="162"/>
      <c r="G20" s="162"/>
      <c r="H20" s="163"/>
      <c r="I20" s="401"/>
      <c r="J20" s="402"/>
      <c r="K20" s="402"/>
      <c r="L20" s="402"/>
      <c r="M20" s="403"/>
      <c r="N20" s="407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08"/>
      <c r="BB20" s="409"/>
      <c r="DF20" s="83"/>
      <c r="DG20" s="83"/>
      <c r="DH20" s="83"/>
      <c r="DR20" s="118" t="s">
        <v>62</v>
      </c>
    </row>
    <row r="21" spans="1:195" ht="15" customHeight="1" x14ac:dyDescent="0.2">
      <c r="E21" s="158" t="s">
        <v>8</v>
      </c>
      <c r="F21" s="159"/>
      <c r="G21" s="159"/>
      <c r="H21" s="160"/>
      <c r="I21" s="154"/>
      <c r="J21" s="155"/>
      <c r="K21" s="155"/>
      <c r="L21" s="155"/>
      <c r="M21" s="152" t="s">
        <v>137</v>
      </c>
      <c r="N21" s="155"/>
      <c r="O21" s="155"/>
      <c r="P21" s="155"/>
      <c r="Q21" s="155"/>
      <c r="R21" s="155"/>
      <c r="S21" s="155"/>
      <c r="T21" s="152" t="s">
        <v>125</v>
      </c>
      <c r="U21" s="155"/>
      <c r="V21" s="155"/>
      <c r="W21" s="155"/>
      <c r="X21" s="155"/>
      <c r="Y21" s="155"/>
      <c r="Z21" s="164"/>
      <c r="AA21" s="158" t="s">
        <v>21</v>
      </c>
      <c r="AB21" s="159"/>
      <c r="AC21" s="159"/>
      <c r="AD21" s="159"/>
      <c r="AE21" s="160"/>
      <c r="AF21" s="423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5"/>
      <c r="BH21" s="190" t="s">
        <v>129</v>
      </c>
      <c r="BI21" s="190"/>
      <c r="BJ21" s="190"/>
      <c r="BK21" s="190"/>
      <c r="BL21" s="190"/>
      <c r="BM21" s="190"/>
      <c r="BN21" s="190"/>
      <c r="BO21" s="190"/>
      <c r="BP21" s="190"/>
      <c r="BQ21" s="98"/>
      <c r="DF21" s="39"/>
      <c r="DG21" s="39"/>
      <c r="DH21" s="39"/>
    </row>
    <row r="22" spans="1:195" ht="12" customHeight="1" x14ac:dyDescent="0.2">
      <c r="E22" s="161"/>
      <c r="F22" s="162"/>
      <c r="G22" s="162"/>
      <c r="H22" s="163"/>
      <c r="I22" s="156"/>
      <c r="J22" s="157"/>
      <c r="K22" s="157"/>
      <c r="L22" s="157"/>
      <c r="M22" s="153"/>
      <c r="N22" s="157"/>
      <c r="O22" s="157"/>
      <c r="P22" s="157"/>
      <c r="Q22" s="157"/>
      <c r="R22" s="157"/>
      <c r="S22" s="157"/>
      <c r="T22" s="153"/>
      <c r="U22" s="157"/>
      <c r="V22" s="157"/>
      <c r="W22" s="157"/>
      <c r="X22" s="157"/>
      <c r="Y22" s="157"/>
      <c r="Z22" s="165"/>
      <c r="AA22" s="161"/>
      <c r="AB22" s="162"/>
      <c r="AC22" s="162"/>
      <c r="AD22" s="162"/>
      <c r="AE22" s="163"/>
      <c r="AF22" s="426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27"/>
      <c r="BB22" s="428"/>
      <c r="BH22" s="191"/>
      <c r="BI22" s="191"/>
      <c r="BJ22" s="191"/>
      <c r="BK22" s="191"/>
      <c r="BL22" s="191"/>
      <c r="BM22" s="191"/>
      <c r="BN22" s="191"/>
      <c r="BO22" s="191"/>
      <c r="BP22" s="191"/>
      <c r="BQ22" s="98"/>
      <c r="BR22" s="99" t="s">
        <v>139</v>
      </c>
      <c r="BS22" s="100" t="s">
        <v>142</v>
      </c>
      <c r="BT22" s="101"/>
      <c r="BU22" s="99"/>
      <c r="BV22" s="99"/>
      <c r="BW22" s="102"/>
      <c r="BX22" s="102"/>
      <c r="BY22" s="102"/>
      <c r="BZ22" s="102"/>
      <c r="CA22" s="102"/>
      <c r="CB22" s="10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</row>
    <row r="23" spans="1:195" ht="12" customHeight="1" x14ac:dyDescent="0.15">
      <c r="AO23" s="348"/>
      <c r="AP23" s="348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H23" s="166" t="s">
        <v>141</v>
      </c>
      <c r="BI23" s="167"/>
      <c r="BJ23" s="168" t="s">
        <v>0</v>
      </c>
      <c r="BK23" s="168"/>
      <c r="BL23" s="168" t="s">
        <v>1</v>
      </c>
      <c r="BM23" s="168"/>
      <c r="BN23" s="168" t="s">
        <v>140</v>
      </c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9"/>
      <c r="DR23" s="116" t="s">
        <v>115</v>
      </c>
    </row>
    <row r="24" spans="1:195" ht="14.25" customHeight="1" x14ac:dyDescent="0.15">
      <c r="A24" s="38"/>
      <c r="B24" s="66"/>
      <c r="C24" s="66"/>
      <c r="D24" s="66"/>
      <c r="E24" s="91" t="s">
        <v>128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8"/>
      <c r="BD24" s="68"/>
      <c r="BE24" s="68"/>
      <c r="BH24" s="174"/>
      <c r="BI24" s="175"/>
      <c r="BJ24" s="176"/>
      <c r="BK24" s="177"/>
      <c r="BL24" s="176"/>
      <c r="BM24" s="177"/>
      <c r="BN24" s="192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4"/>
      <c r="DJ24" s="103" t="str">
        <f>IF(OR(I25="該当の場合選択",I25=""),"",I25)</f>
        <v/>
      </c>
      <c r="DM24" s="110"/>
      <c r="DN24" s="120"/>
      <c r="DO24" s="120"/>
      <c r="DP24" s="120"/>
      <c r="DQ24" s="120" t="s">
        <v>110</v>
      </c>
      <c r="DR24" s="120"/>
      <c r="DS24" s="120"/>
      <c r="DT24" s="120"/>
      <c r="DU24" s="120"/>
      <c r="DV24" s="120"/>
      <c r="DW24" s="120"/>
      <c r="DX24" s="120"/>
      <c r="DY24" s="120"/>
      <c r="DZ24" s="120">
        <v>1</v>
      </c>
      <c r="EA24" s="120" t="s">
        <v>146</v>
      </c>
      <c r="EB24" s="120"/>
      <c r="EC24" s="120"/>
      <c r="ED24" s="120"/>
      <c r="EE24" s="120"/>
      <c r="FA24" s="107"/>
      <c r="FH24" s="92"/>
      <c r="GM24" s="1"/>
    </row>
    <row r="25" spans="1:195" ht="12" customHeight="1" x14ac:dyDescent="0.15">
      <c r="E25" s="158" t="s">
        <v>68</v>
      </c>
      <c r="F25" s="159"/>
      <c r="G25" s="159"/>
      <c r="H25" s="160"/>
      <c r="I25" s="342" t="s">
        <v>115</v>
      </c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4"/>
      <c r="W25" s="336" t="s">
        <v>69</v>
      </c>
      <c r="X25" s="337"/>
      <c r="Y25" s="337"/>
      <c r="Z25" s="337"/>
      <c r="AA25" s="338"/>
      <c r="AB25" s="342" t="s">
        <v>115</v>
      </c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343"/>
      <c r="AY25" s="343"/>
      <c r="AZ25" s="343"/>
      <c r="BA25" s="343"/>
      <c r="BB25" s="344"/>
      <c r="BH25" s="174"/>
      <c r="BI25" s="175"/>
      <c r="BJ25" s="178"/>
      <c r="BK25" s="179"/>
      <c r="BL25" s="178"/>
      <c r="BM25" s="179"/>
      <c r="BN25" s="187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9"/>
      <c r="DJ25" s="103" t="str">
        <f>IF(OR(AB25="該当の場合選択",AB25="",),"",AB25)</f>
        <v/>
      </c>
      <c r="DQ25" s="116" t="s">
        <v>111</v>
      </c>
      <c r="DZ25" s="116">
        <v>2</v>
      </c>
      <c r="EA25" s="116" t="s">
        <v>147</v>
      </c>
      <c r="FA25" s="107"/>
      <c r="FH25" s="92"/>
      <c r="GM25" s="1"/>
    </row>
    <row r="26" spans="1:195" ht="12" customHeight="1" x14ac:dyDescent="0.15">
      <c r="E26" s="161"/>
      <c r="F26" s="162"/>
      <c r="G26" s="162"/>
      <c r="H26" s="163"/>
      <c r="I26" s="345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7"/>
      <c r="W26" s="339"/>
      <c r="X26" s="340"/>
      <c r="Y26" s="340"/>
      <c r="Z26" s="340"/>
      <c r="AA26" s="341"/>
      <c r="AB26" s="345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7"/>
      <c r="BH26" s="174"/>
      <c r="BI26" s="175"/>
      <c r="BJ26" s="175"/>
      <c r="BK26" s="175"/>
      <c r="BL26" s="175"/>
      <c r="BM26" s="175"/>
      <c r="BN26" s="184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6"/>
      <c r="DQ26" s="116" t="s">
        <v>112</v>
      </c>
      <c r="DZ26" s="116">
        <v>3</v>
      </c>
      <c r="EA26" s="116" t="s">
        <v>148</v>
      </c>
      <c r="FA26" s="107"/>
      <c r="FH26" s="92"/>
      <c r="GM26" s="1"/>
    </row>
    <row r="27" spans="1:195" ht="12" customHeight="1" x14ac:dyDescent="0.15">
      <c r="E27" s="421" t="s">
        <v>17</v>
      </c>
      <c r="F27" s="421"/>
      <c r="G27" s="421"/>
      <c r="H27" s="421"/>
      <c r="I27" s="421"/>
      <c r="J27" s="421"/>
      <c r="K27" s="421"/>
      <c r="L27" s="421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H27" s="174"/>
      <c r="BI27" s="175"/>
      <c r="BJ27" s="175"/>
      <c r="BK27" s="175"/>
      <c r="BL27" s="175"/>
      <c r="BM27" s="175"/>
      <c r="BN27" s="187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9"/>
      <c r="DJ27" s="115"/>
      <c r="DK27" s="111"/>
      <c r="DL27" s="111"/>
      <c r="DM27" s="112"/>
      <c r="DN27" s="121"/>
      <c r="DO27" s="121"/>
      <c r="DP27" s="121"/>
      <c r="DQ27" s="116" t="s">
        <v>117</v>
      </c>
      <c r="DZ27" s="116">
        <v>4</v>
      </c>
      <c r="EA27" s="116" t="s">
        <v>117</v>
      </c>
      <c r="FA27" s="107"/>
      <c r="FH27" s="92"/>
      <c r="GM27" s="1"/>
    </row>
    <row r="28" spans="1:195" ht="13.5" customHeight="1" x14ac:dyDescent="0.2">
      <c r="D28" s="90"/>
      <c r="E28" s="422"/>
      <c r="F28" s="422"/>
      <c r="G28" s="422"/>
      <c r="H28" s="422"/>
      <c r="I28" s="422"/>
      <c r="J28" s="422"/>
      <c r="K28" s="422"/>
      <c r="L28" s="422"/>
      <c r="M28" s="70" t="s">
        <v>138</v>
      </c>
      <c r="N28" s="99" t="s">
        <v>139</v>
      </c>
      <c r="O28" s="100" t="s">
        <v>142</v>
      </c>
      <c r="P28" s="101"/>
      <c r="Q28" s="99"/>
      <c r="R28" s="99"/>
      <c r="S28" s="102"/>
      <c r="T28" s="102"/>
      <c r="U28" s="102"/>
      <c r="V28" s="102"/>
      <c r="W28" s="102"/>
      <c r="X28" s="102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H28" s="180"/>
      <c r="BI28" s="181"/>
      <c r="BJ28" s="183"/>
      <c r="BK28" s="181"/>
      <c r="BL28" s="183"/>
      <c r="BM28" s="181"/>
      <c r="BN28" s="184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6"/>
      <c r="DJ28" s="115" t="str">
        <f>DJ30&amp;DJ32&amp;DJ34&amp;DJ36&amp;DJ38&amp;DJ40&amp;DJ42&amp;DJ44&amp;DJ46&amp;DJ48&amp;DJ50&amp;DJ52&amp;DJ54&amp;DJ56&amp;DJ58&amp;DJ60&amp;DJ62&amp;DJ64&amp;DJ66&amp;DJ68&amp;DJ70</f>
        <v/>
      </c>
      <c r="DK28" s="111" t="s">
        <v>130</v>
      </c>
      <c r="DL28" s="111" t="s">
        <v>131</v>
      </c>
      <c r="DM28" s="111" t="s">
        <v>132</v>
      </c>
      <c r="DN28" s="121"/>
      <c r="DO28" s="121"/>
      <c r="DP28" s="121"/>
      <c r="DQ28" s="116" t="s">
        <v>70</v>
      </c>
      <c r="DZ28" s="116">
        <v>5</v>
      </c>
      <c r="EA28" s="116" t="s">
        <v>149</v>
      </c>
      <c r="FA28" s="107"/>
      <c r="FH28" s="92"/>
      <c r="GM28" s="1"/>
    </row>
    <row r="29" spans="1:195" ht="12.75" customHeight="1" x14ac:dyDescent="0.15">
      <c r="D29" s="33"/>
      <c r="E29" s="208" t="s">
        <v>141</v>
      </c>
      <c r="F29" s="209"/>
      <c r="G29" s="210" t="s">
        <v>0</v>
      </c>
      <c r="H29" s="211"/>
      <c r="I29" s="322" t="s">
        <v>1</v>
      </c>
      <c r="J29" s="322"/>
      <c r="K29" s="322" t="s">
        <v>27</v>
      </c>
      <c r="L29" s="322"/>
      <c r="M29" s="322"/>
      <c r="N29" s="322"/>
      <c r="O29" s="323"/>
      <c r="P29" s="323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4"/>
      <c r="BC29"/>
      <c r="BD29"/>
      <c r="BE29"/>
      <c r="BH29" s="182"/>
      <c r="BI29" s="179"/>
      <c r="BJ29" s="178"/>
      <c r="BK29" s="179"/>
      <c r="BL29" s="178"/>
      <c r="BM29" s="179"/>
      <c r="BN29" s="187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9"/>
      <c r="DJ29" s="115"/>
      <c r="DK29" s="115" t="str">
        <f>DK30&amp;DK31&amp;DK32&amp;DK33&amp;DK34&amp;DK35&amp;DK36&amp;DK37&amp;DK38&amp;DK39&amp;DK40&amp;DK41&amp;DK42&amp;DK43&amp;DK44&amp;DK45&amp;DK46&amp;DK47&amp;DK48&amp;DK49&amp;DK50</f>
        <v/>
      </c>
      <c r="DL29" s="115" t="str">
        <f>DL30&amp;DL31&amp;DL32&amp;DL33&amp;DL34&amp;DL35&amp;DL36&amp;DL37&amp;DL38&amp;DL39&amp;DL40&amp;DL41&amp;DL42&amp;DL43&amp;DL44&amp;DL45&amp;DL46&amp;DL47&amp;DL48&amp;DL49&amp;DL50</f>
        <v/>
      </c>
      <c r="DM29" s="115" t="str">
        <f>DM30&amp;DM31&amp;DM32&amp;DM33&amp;DM34&amp;DM35&amp;DM36&amp;DM37&amp;DM38&amp;DM39&amp;DM40&amp;DM41&amp;DM42&amp;DM43&amp;DM44&amp;DM45&amp;DM46&amp;DM47&amp;DM48&amp;DM49&amp;DM50</f>
        <v/>
      </c>
      <c r="DN29" s="121"/>
      <c r="DO29" s="121"/>
      <c r="DP29" s="121"/>
      <c r="DQ29" s="116" t="s">
        <v>118</v>
      </c>
      <c r="DZ29" s="116">
        <v>6</v>
      </c>
      <c r="EA29" s="116" t="s">
        <v>150</v>
      </c>
      <c r="FA29" s="107"/>
      <c r="FH29" s="92"/>
      <c r="GM29" s="1"/>
    </row>
    <row r="30" spans="1:195" ht="12" customHeight="1" x14ac:dyDescent="0.15">
      <c r="D30" s="33"/>
      <c r="E30" s="212"/>
      <c r="F30" s="213"/>
      <c r="G30" s="213"/>
      <c r="H30" s="213"/>
      <c r="I30" s="213"/>
      <c r="J30" s="213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6"/>
      <c r="BC30"/>
      <c r="BD30"/>
      <c r="BE30"/>
      <c r="BH30" s="180"/>
      <c r="BI30" s="181"/>
      <c r="BJ30" s="183"/>
      <c r="BK30" s="181"/>
      <c r="BL30" s="183"/>
      <c r="BM30" s="181"/>
      <c r="BN30" s="184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6"/>
      <c r="DJ30" s="286" t="str">
        <f>IF(OR(COUNTIFS(K30,"*特許庁*")&gt;=1,COUNTIFS(K30,"*経済産業*")&gt;=1,COUNTIFS(K30,"*工業所有*")&gt;=1), ASC(E30)&amp;"."&amp;ASC(I30)&amp;"_"&amp;K30,"")</f>
        <v/>
      </c>
      <c r="DK30" s="111" t="str" cm="1">
        <f t="array" ref="DK30">_xlfn._xlws.FILTER(DJ30:DJ71, ISNUMBER(SEARCH("*特許庁*", DJ30:DJ71)),"")</f>
        <v/>
      </c>
      <c r="DL30" s="111" t="str" cm="1">
        <f t="array" ref="DL30">_xlfn._xlws.FILTER(DJ30:DJ71, ISNUMBER(SEARCH("*経済産業省*", DJ30:DJ71)),"")</f>
        <v/>
      </c>
      <c r="DM30" s="112" t="str" cm="1">
        <f t="array" ref="DM30">_xlfn._xlws.FILTER(DJ30:DJ71, ISNUMBER(SEARCH("*工業所有*", DJ30:DJ71)),"")</f>
        <v/>
      </c>
      <c r="DN30" s="121"/>
      <c r="DO30" s="121"/>
      <c r="DP30" s="121"/>
      <c r="DQ30" s="116" t="s">
        <v>71</v>
      </c>
      <c r="DZ30" s="116">
        <v>7</v>
      </c>
      <c r="EA30" s="116" t="s">
        <v>205</v>
      </c>
      <c r="FA30" s="107"/>
      <c r="FH30" s="92"/>
      <c r="GM30" s="1"/>
    </row>
    <row r="31" spans="1:195" ht="12" customHeight="1" x14ac:dyDescent="0.15">
      <c r="D31" s="33"/>
      <c r="E31" s="214"/>
      <c r="F31" s="215"/>
      <c r="G31" s="215"/>
      <c r="H31" s="215"/>
      <c r="I31" s="215"/>
      <c r="J31" s="215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8"/>
      <c r="BC31"/>
      <c r="BD31"/>
      <c r="BE31"/>
      <c r="BH31" s="182"/>
      <c r="BI31" s="179"/>
      <c r="BJ31" s="178"/>
      <c r="BK31" s="179"/>
      <c r="BL31" s="178"/>
      <c r="BM31" s="179"/>
      <c r="BN31" s="187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9"/>
      <c r="DJ31" s="286"/>
      <c r="DK31" s="111"/>
      <c r="DL31" s="111"/>
      <c r="DM31" s="112"/>
      <c r="DN31" s="121"/>
      <c r="DO31" s="121"/>
      <c r="DP31" s="121"/>
      <c r="DQ31" s="116" t="s">
        <v>119</v>
      </c>
      <c r="DZ31" s="116">
        <v>8</v>
      </c>
      <c r="EA31" s="116" t="s">
        <v>151</v>
      </c>
      <c r="FA31" s="107"/>
      <c r="FH31" s="92"/>
      <c r="GM31" s="1"/>
    </row>
    <row r="32" spans="1:195" ht="12" customHeight="1" x14ac:dyDescent="0.15">
      <c r="D32" s="33"/>
      <c r="E32" s="214"/>
      <c r="F32" s="215"/>
      <c r="G32" s="215"/>
      <c r="H32" s="215"/>
      <c r="I32" s="215"/>
      <c r="J32" s="215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8"/>
      <c r="BC32"/>
      <c r="BD32"/>
      <c r="BE32"/>
      <c r="BH32" s="170"/>
      <c r="BI32" s="171"/>
      <c r="BJ32" s="171"/>
      <c r="BK32" s="171"/>
      <c r="BL32" s="171"/>
      <c r="BM32" s="171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3"/>
      <c r="DJ32" s="286" t="str">
        <f>IF(OR(COUNTIFS(K32,"*特許庁*")&gt;=1,COUNTIFS(K32,"*経済産業*")&gt;=1,COUNTIFS(K32,"*工業所有*")&gt;=1), ASC(E32)&amp;ASC(G32)&amp;"."&amp;ASC(I32)&amp;"_"&amp;K32,"")</f>
        <v/>
      </c>
      <c r="DK32" s="111"/>
      <c r="DL32" s="111"/>
      <c r="DM32" s="112"/>
      <c r="DN32" s="121"/>
      <c r="DO32" s="121"/>
      <c r="DP32" s="121"/>
      <c r="DQ32" s="116" t="s">
        <v>72</v>
      </c>
      <c r="DZ32" s="116">
        <v>9</v>
      </c>
      <c r="EA32" s="116" t="s">
        <v>152</v>
      </c>
      <c r="FA32" s="107"/>
      <c r="FH32" s="92"/>
      <c r="GM32" s="1"/>
    </row>
    <row r="33" spans="4:195" ht="12" customHeight="1" x14ac:dyDescent="0.15">
      <c r="D33" s="33"/>
      <c r="E33" s="214"/>
      <c r="F33" s="215"/>
      <c r="G33" s="215"/>
      <c r="H33" s="215"/>
      <c r="I33" s="215"/>
      <c r="J33" s="215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8"/>
      <c r="BC33"/>
      <c r="BD33"/>
      <c r="BE33"/>
      <c r="BH33" s="170"/>
      <c r="BI33" s="171"/>
      <c r="BJ33" s="171"/>
      <c r="BK33" s="171"/>
      <c r="BL33" s="171"/>
      <c r="BM33" s="171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3"/>
      <c r="DJ33" s="286"/>
      <c r="DK33" s="111"/>
      <c r="DL33" s="111"/>
      <c r="DM33" s="112"/>
      <c r="DN33" s="121"/>
      <c r="DO33" s="121"/>
      <c r="DP33" s="121"/>
      <c r="DQ33" s="116" t="s">
        <v>73</v>
      </c>
      <c r="DZ33" s="116">
        <v>10</v>
      </c>
      <c r="EA33" s="116" t="s">
        <v>153</v>
      </c>
      <c r="FA33" s="107"/>
      <c r="FH33" s="92"/>
      <c r="GM33" s="1"/>
    </row>
    <row r="34" spans="4:195" ht="12" customHeight="1" x14ac:dyDescent="0.15">
      <c r="D34" s="33"/>
      <c r="E34" s="214"/>
      <c r="F34" s="215"/>
      <c r="G34" s="215"/>
      <c r="H34" s="215"/>
      <c r="I34" s="215"/>
      <c r="J34" s="215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8"/>
      <c r="BC34"/>
      <c r="BD34"/>
      <c r="BE34"/>
      <c r="BH34" s="170"/>
      <c r="BI34" s="171"/>
      <c r="BJ34" s="171"/>
      <c r="BK34" s="171"/>
      <c r="BL34" s="171"/>
      <c r="BM34" s="171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3"/>
      <c r="DJ34" s="286" t="str">
        <f>IF(OR(COUNTIFS(K34,"*特許庁*")&gt;=1,COUNTIFS(K34,"*経済産業*")&gt;=1,COUNTIFS(K34,"*工業所有*")&gt;=1), ASC(E34)&amp;ASC(G34)&amp;"."&amp;ASC(I34)&amp;"_"&amp;K34,"")</f>
        <v/>
      </c>
      <c r="DK34" s="111"/>
      <c r="DL34" s="111"/>
      <c r="DM34" s="112"/>
      <c r="DN34" s="121"/>
      <c r="DO34" s="121"/>
      <c r="DP34" s="121"/>
      <c r="DQ34" s="116" t="s">
        <v>74</v>
      </c>
      <c r="DZ34" s="116">
        <v>11</v>
      </c>
      <c r="EA34" s="116" t="s">
        <v>154</v>
      </c>
      <c r="FA34" s="107"/>
      <c r="FH34" s="92"/>
      <c r="GM34" s="1"/>
    </row>
    <row r="35" spans="4:195" ht="12" customHeight="1" x14ac:dyDescent="0.15">
      <c r="D35" s="33"/>
      <c r="E35" s="214"/>
      <c r="F35" s="215"/>
      <c r="G35" s="215"/>
      <c r="H35" s="215"/>
      <c r="I35" s="215"/>
      <c r="J35" s="215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8"/>
      <c r="BC35"/>
      <c r="BD35"/>
      <c r="BE35"/>
      <c r="BH35" s="170"/>
      <c r="BI35" s="171"/>
      <c r="BJ35" s="171"/>
      <c r="BK35" s="171"/>
      <c r="BL35" s="171"/>
      <c r="BM35" s="171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3"/>
      <c r="DJ35" s="286"/>
      <c r="DK35" s="111"/>
      <c r="DL35" s="111"/>
      <c r="DM35" s="112"/>
      <c r="DN35" s="121"/>
      <c r="DO35" s="121"/>
      <c r="DP35" s="121"/>
      <c r="DQ35" s="116" t="s">
        <v>75</v>
      </c>
      <c r="DZ35" s="116">
        <v>12</v>
      </c>
      <c r="EA35" s="116" t="s">
        <v>155</v>
      </c>
      <c r="FA35" s="107"/>
      <c r="FH35" s="92"/>
      <c r="GM35" s="1"/>
    </row>
    <row r="36" spans="4:195" ht="12" customHeight="1" x14ac:dyDescent="0.15">
      <c r="D36" s="33"/>
      <c r="E36" s="214"/>
      <c r="F36" s="215"/>
      <c r="G36" s="215"/>
      <c r="H36" s="215"/>
      <c r="I36" s="215"/>
      <c r="J36" s="215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8"/>
      <c r="BC36"/>
      <c r="BD36"/>
      <c r="BE36"/>
      <c r="BH36" s="170"/>
      <c r="BI36" s="171"/>
      <c r="BJ36" s="171"/>
      <c r="BK36" s="171"/>
      <c r="BL36" s="171"/>
      <c r="BM36" s="171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3"/>
      <c r="DJ36" s="286" t="str">
        <f>IF(OR(COUNTIFS(K36,"*特許庁*")&gt;=1,COUNTIFS(K36,"*経済産業*")&gt;=1,COUNTIFS(K36,"*工業所有*")&gt;=1), ASC(E36)&amp;ASC(G36)&amp;"."&amp;ASC(I36)&amp;"_"&amp;K36,"")</f>
        <v/>
      </c>
      <c r="DK36" s="111"/>
      <c r="DL36" s="111"/>
      <c r="DM36" s="112"/>
      <c r="DN36" s="121"/>
      <c r="DO36" s="121"/>
      <c r="DP36" s="121"/>
      <c r="DQ36" s="116" t="s">
        <v>76</v>
      </c>
      <c r="DZ36" s="116">
        <v>13</v>
      </c>
      <c r="EA36" s="116" t="s">
        <v>156</v>
      </c>
      <c r="FA36" s="107"/>
      <c r="FH36" s="92"/>
      <c r="GM36" s="1"/>
    </row>
    <row r="37" spans="4:195" ht="12" customHeight="1" x14ac:dyDescent="0.15">
      <c r="D37" s="33"/>
      <c r="E37" s="214"/>
      <c r="F37" s="215"/>
      <c r="G37" s="215"/>
      <c r="H37" s="215"/>
      <c r="I37" s="215"/>
      <c r="J37" s="215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8"/>
      <c r="BC37"/>
      <c r="BD37"/>
      <c r="BE37"/>
      <c r="BH37" s="170"/>
      <c r="BI37" s="171"/>
      <c r="BJ37" s="171"/>
      <c r="BK37" s="171"/>
      <c r="BL37" s="171"/>
      <c r="BM37" s="171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3"/>
      <c r="DJ37" s="286"/>
      <c r="DK37" s="111"/>
      <c r="DL37" s="111"/>
      <c r="DM37" s="112"/>
      <c r="DN37" s="121"/>
      <c r="DO37" s="121"/>
      <c r="DP37" s="121"/>
      <c r="DQ37" s="116" t="s">
        <v>77</v>
      </c>
      <c r="DZ37" s="116">
        <v>14</v>
      </c>
      <c r="EA37" s="116" t="s">
        <v>157</v>
      </c>
      <c r="FA37" s="107"/>
      <c r="FH37" s="92"/>
      <c r="GM37" s="1"/>
    </row>
    <row r="38" spans="4:195" ht="12" customHeight="1" x14ac:dyDescent="0.15">
      <c r="D38" s="33"/>
      <c r="E38" s="214"/>
      <c r="F38" s="215"/>
      <c r="G38" s="215"/>
      <c r="H38" s="215"/>
      <c r="I38" s="215"/>
      <c r="J38" s="215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8"/>
      <c r="BC38"/>
      <c r="BD38"/>
      <c r="BE38"/>
      <c r="BH38" s="170"/>
      <c r="BI38" s="171"/>
      <c r="BJ38" s="171"/>
      <c r="BK38" s="171"/>
      <c r="BL38" s="171"/>
      <c r="BM38" s="171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3"/>
      <c r="DJ38" s="286" t="str">
        <f>IF(OR(COUNTIFS(K38,"*特許庁*")&gt;=1,COUNTIFS(K38,"*経済産業*")&gt;=1,COUNTIFS(K38,"*工業所有*")&gt;=1), ASC(E38)&amp;ASC(G38)&amp;"."&amp;ASC(I38)&amp;"_"&amp;K38,"")</f>
        <v/>
      </c>
      <c r="DK38" s="111"/>
      <c r="DL38" s="111"/>
      <c r="DM38" s="112"/>
      <c r="DN38" s="121"/>
      <c r="DO38" s="121"/>
      <c r="DP38" s="121"/>
      <c r="DQ38" s="116" t="s">
        <v>78</v>
      </c>
      <c r="DZ38" s="116">
        <v>15</v>
      </c>
      <c r="EA38" s="116" t="s">
        <v>158</v>
      </c>
      <c r="FA38" s="107"/>
      <c r="FH38" s="92"/>
      <c r="GM38" s="1"/>
    </row>
    <row r="39" spans="4:195" ht="12" customHeight="1" x14ac:dyDescent="0.15">
      <c r="D39" s="33"/>
      <c r="E39" s="214"/>
      <c r="F39" s="215"/>
      <c r="G39" s="215"/>
      <c r="H39" s="215"/>
      <c r="I39" s="215"/>
      <c r="J39" s="215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8"/>
      <c r="BC39"/>
      <c r="BD39"/>
      <c r="BE39"/>
      <c r="BH39" s="204"/>
      <c r="BI39" s="205"/>
      <c r="BJ39" s="205"/>
      <c r="BK39" s="205"/>
      <c r="BL39" s="205"/>
      <c r="BM39" s="205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7"/>
      <c r="DJ39" s="286"/>
      <c r="DK39" s="111"/>
      <c r="DL39" s="111"/>
      <c r="DM39" s="112"/>
      <c r="DN39" s="121"/>
      <c r="DO39" s="121"/>
      <c r="DP39" s="121"/>
      <c r="DQ39" s="116" t="s">
        <v>79</v>
      </c>
      <c r="DR39" s="121"/>
      <c r="DS39" s="121"/>
      <c r="DT39" s="121"/>
      <c r="DU39" s="121"/>
      <c r="DV39" s="121"/>
      <c r="DW39" s="121"/>
      <c r="DZ39" s="116">
        <v>16</v>
      </c>
      <c r="EA39" s="116" t="s">
        <v>159</v>
      </c>
      <c r="FA39" s="107"/>
      <c r="FH39" s="92"/>
      <c r="GM39" s="1"/>
    </row>
    <row r="40" spans="4:195" ht="12" customHeight="1" x14ac:dyDescent="0.15">
      <c r="D40" s="33"/>
      <c r="E40" s="214"/>
      <c r="F40" s="215"/>
      <c r="G40" s="215"/>
      <c r="H40" s="215"/>
      <c r="I40" s="215"/>
      <c r="J40" s="215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8"/>
      <c r="BC40"/>
      <c r="BD40"/>
      <c r="BE40"/>
      <c r="DJ40" s="286" t="str">
        <f t="shared" ref="DJ40" si="0">IF(OR(COUNTIFS(K40,"*特許庁*")&gt;=1,COUNTIFS(K40,"*経済産業*")&gt;=1,COUNTIFS(K40,"*工業所有*")&gt;=1), ASC(E40)&amp;"."&amp;ASC(I40)&amp;"_"&amp;K40,"")</f>
        <v/>
      </c>
      <c r="DK40" s="111"/>
      <c r="DL40" s="111"/>
      <c r="DM40" s="112"/>
      <c r="DN40" s="121"/>
      <c r="DO40" s="121"/>
      <c r="DP40" s="121"/>
      <c r="DQ40" s="116" t="s">
        <v>80</v>
      </c>
      <c r="DR40" s="121"/>
      <c r="DS40" s="121"/>
      <c r="DT40" s="121"/>
      <c r="DU40" s="121"/>
      <c r="DV40" s="121"/>
      <c r="DW40" s="121"/>
      <c r="DZ40" s="116">
        <v>17</v>
      </c>
      <c r="EA40" s="116" t="s">
        <v>160</v>
      </c>
      <c r="FA40" s="107"/>
      <c r="FH40" s="92"/>
      <c r="GM40" s="1"/>
    </row>
    <row r="41" spans="4:195" ht="12" customHeight="1" x14ac:dyDescent="0.15">
      <c r="D41" s="33"/>
      <c r="E41" s="214"/>
      <c r="F41" s="215"/>
      <c r="G41" s="215"/>
      <c r="H41" s="215"/>
      <c r="I41" s="215"/>
      <c r="J41" s="215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8"/>
      <c r="BC41"/>
      <c r="BD41"/>
      <c r="BE41"/>
      <c r="BH41" s="95" t="s">
        <v>9</v>
      </c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7"/>
      <c r="DJ41" s="286"/>
      <c r="DK41" s="111"/>
      <c r="DL41" s="111"/>
      <c r="DM41" s="112"/>
      <c r="DN41" s="121"/>
      <c r="DO41" s="121"/>
      <c r="DP41" s="121"/>
      <c r="DQ41" s="116" t="s">
        <v>81</v>
      </c>
      <c r="DR41" s="121"/>
      <c r="DS41" s="121"/>
      <c r="DT41" s="121"/>
      <c r="DU41" s="121"/>
      <c r="DV41" s="121"/>
      <c r="DW41" s="121"/>
      <c r="DZ41" s="116">
        <v>18</v>
      </c>
      <c r="EA41" s="116" t="s">
        <v>161</v>
      </c>
      <c r="FA41" s="107"/>
      <c r="FH41" s="92"/>
      <c r="GM41" s="1"/>
    </row>
    <row r="42" spans="4:195" ht="12" customHeight="1" x14ac:dyDescent="0.15">
      <c r="D42" s="33"/>
      <c r="E42" s="214"/>
      <c r="F42" s="215"/>
      <c r="G42" s="215"/>
      <c r="H42" s="215"/>
      <c r="I42" s="215"/>
      <c r="J42" s="215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8"/>
      <c r="BC42"/>
      <c r="BD42"/>
      <c r="BE42"/>
      <c r="BH42" s="143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5"/>
      <c r="DJ42" s="286" t="str">
        <f>IF(OR(COUNTIFS(K42,"*特許庁*")&gt;=1,COUNTIFS(K42,"*経済産業*")&gt;=1,COUNTIFS(K42,"*工業所有*")&gt;=1), ASC(E42)&amp;ASC(G42)&amp;"."&amp;ASC(I42)&amp;"_"&amp;K42,"")</f>
        <v/>
      </c>
      <c r="DK42" s="111"/>
      <c r="DL42" s="111"/>
      <c r="DM42" s="112"/>
      <c r="DN42" s="121"/>
      <c r="DO42" s="121"/>
      <c r="DP42" s="121"/>
      <c r="DQ42" s="116" t="s">
        <v>82</v>
      </c>
      <c r="DR42" s="121"/>
      <c r="DS42" s="121"/>
      <c r="DT42" s="121"/>
      <c r="DU42" s="121"/>
      <c r="DV42" s="121"/>
      <c r="DW42" s="121"/>
      <c r="DZ42" s="116">
        <v>19</v>
      </c>
      <c r="EA42" s="116" t="s">
        <v>162</v>
      </c>
      <c r="FA42" s="107"/>
      <c r="FH42" s="92"/>
      <c r="GM42" s="1"/>
    </row>
    <row r="43" spans="4:195" ht="12" customHeight="1" x14ac:dyDescent="0.15">
      <c r="D43" s="33"/>
      <c r="E43" s="214"/>
      <c r="F43" s="215"/>
      <c r="G43" s="215"/>
      <c r="H43" s="215"/>
      <c r="I43" s="215"/>
      <c r="J43" s="215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7"/>
      <c r="BA43" s="327"/>
      <c r="BB43" s="328"/>
      <c r="BC43"/>
      <c r="BD43"/>
      <c r="BE43"/>
      <c r="BH43" s="146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8"/>
      <c r="DJ43" s="286"/>
      <c r="DK43" s="111"/>
      <c r="DL43" s="111"/>
      <c r="DM43" s="112"/>
      <c r="DN43" s="121"/>
      <c r="DO43" s="121"/>
      <c r="DP43" s="121"/>
      <c r="DQ43" s="116" t="s">
        <v>83</v>
      </c>
      <c r="DR43" s="121"/>
      <c r="DS43" s="121"/>
      <c r="DT43" s="121"/>
      <c r="DU43" s="121"/>
      <c r="DV43" s="121"/>
      <c r="DW43" s="121"/>
      <c r="DZ43" s="116">
        <v>20</v>
      </c>
      <c r="EA43" s="116" t="s">
        <v>163</v>
      </c>
      <c r="FA43" s="107"/>
      <c r="FH43" s="92"/>
      <c r="GM43" s="1"/>
    </row>
    <row r="44" spans="4:195" ht="12" customHeight="1" x14ac:dyDescent="0.15">
      <c r="D44" s="33"/>
      <c r="E44" s="214"/>
      <c r="F44" s="215"/>
      <c r="G44" s="215"/>
      <c r="H44" s="215"/>
      <c r="I44" s="215"/>
      <c r="J44" s="215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8"/>
      <c r="BC44"/>
      <c r="BD44"/>
      <c r="BE44"/>
      <c r="BH44" s="146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8"/>
      <c r="DJ44" s="286" t="str">
        <f>IF(OR(COUNTIFS(K44,"*特許庁*")&gt;=1,COUNTIFS(K44,"*経済産業*")&gt;=1,COUNTIFS(K44,"*工業所有*")&gt;=1), ASC(E44)&amp;ASC(G44)&amp;"."&amp;ASC(I44)&amp;"_"&amp;K44,"")</f>
        <v/>
      </c>
      <c r="DK44" s="111"/>
      <c r="DL44" s="111"/>
      <c r="DM44" s="112"/>
      <c r="DN44" s="121"/>
      <c r="DO44" s="121"/>
      <c r="DP44" s="121"/>
      <c r="DQ44" s="116" t="s">
        <v>84</v>
      </c>
      <c r="DR44" s="121"/>
      <c r="DS44" s="121"/>
      <c r="DT44" s="121"/>
      <c r="DU44" s="121"/>
      <c r="DV44" s="121"/>
      <c r="DW44" s="121"/>
      <c r="DZ44" s="116">
        <v>21</v>
      </c>
      <c r="EA44" s="116" t="s">
        <v>164</v>
      </c>
      <c r="FA44" s="107"/>
      <c r="FH44" s="92"/>
      <c r="GM44" s="1"/>
    </row>
    <row r="45" spans="4:195" ht="12" customHeight="1" x14ac:dyDescent="0.15">
      <c r="D45" s="33"/>
      <c r="E45" s="214"/>
      <c r="F45" s="215"/>
      <c r="G45" s="215"/>
      <c r="H45" s="215"/>
      <c r="I45" s="215"/>
      <c r="J45" s="215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8"/>
      <c r="BC45"/>
      <c r="BD45"/>
      <c r="BE45"/>
      <c r="BH45" s="146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8"/>
      <c r="DJ45" s="286"/>
      <c r="DK45" s="111"/>
      <c r="DL45" s="111"/>
      <c r="DM45" s="112"/>
      <c r="DN45" s="121"/>
      <c r="DO45" s="121"/>
      <c r="DP45" s="121"/>
      <c r="DQ45" s="116" t="s">
        <v>85</v>
      </c>
      <c r="DR45" s="121"/>
      <c r="DS45" s="121"/>
      <c r="DT45" s="121"/>
      <c r="DU45" s="121"/>
      <c r="DV45" s="121"/>
      <c r="DW45" s="121"/>
      <c r="DZ45" s="116">
        <v>22</v>
      </c>
      <c r="EA45" s="116" t="s">
        <v>165</v>
      </c>
      <c r="FA45" s="107"/>
      <c r="FH45" s="92"/>
      <c r="GM45" s="1"/>
    </row>
    <row r="46" spans="4:195" ht="12" customHeight="1" x14ac:dyDescent="0.15">
      <c r="D46" s="33"/>
      <c r="E46" s="214"/>
      <c r="F46" s="215"/>
      <c r="G46" s="215"/>
      <c r="H46" s="215"/>
      <c r="I46" s="215"/>
      <c r="J46" s="215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8"/>
      <c r="BC46"/>
      <c r="BD46"/>
      <c r="BE46"/>
      <c r="BH46" s="146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8"/>
      <c r="DJ46" s="286" t="str">
        <f>IF(OR(COUNTIFS(K46,"*特許庁*")&gt;=1,COUNTIFS(K46,"*経済産業*")&gt;=1,COUNTIFS(K46,"*工業所有*")&gt;=1), ASC(E46)&amp;ASC(G46)&amp;"."&amp;ASC(I46)&amp;"_"&amp;K46,"")</f>
        <v/>
      </c>
      <c r="DK46" s="111"/>
      <c r="DL46" s="111"/>
      <c r="DM46" s="112"/>
      <c r="DN46" s="121"/>
      <c r="DO46" s="121"/>
      <c r="DP46" s="121"/>
      <c r="DQ46" s="116" t="s">
        <v>86</v>
      </c>
      <c r="DR46" s="121"/>
      <c r="DS46" s="121"/>
      <c r="DT46" s="121"/>
      <c r="DU46" s="121"/>
      <c r="DV46" s="121"/>
      <c r="DW46" s="121"/>
      <c r="DZ46" s="116">
        <v>23</v>
      </c>
      <c r="EA46" s="116" t="s">
        <v>166</v>
      </c>
      <c r="FA46" s="107"/>
      <c r="FH46" s="92"/>
      <c r="GM46" s="1"/>
    </row>
    <row r="47" spans="4:195" ht="11.25" customHeight="1" x14ac:dyDescent="0.15">
      <c r="D47" s="33"/>
      <c r="E47" s="214"/>
      <c r="F47" s="215"/>
      <c r="G47" s="215"/>
      <c r="H47" s="215"/>
      <c r="I47" s="215"/>
      <c r="J47" s="215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8"/>
      <c r="BC47"/>
      <c r="BD47"/>
      <c r="BE47"/>
      <c r="BH47" s="146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8"/>
      <c r="DJ47" s="286"/>
      <c r="DK47" s="111"/>
      <c r="DL47" s="111"/>
      <c r="DM47" s="112"/>
      <c r="DN47" s="121"/>
      <c r="DO47" s="121"/>
      <c r="DP47" s="121"/>
      <c r="DQ47" s="116" t="s">
        <v>87</v>
      </c>
      <c r="DR47" s="121"/>
      <c r="DS47" s="121"/>
      <c r="DT47" s="121"/>
      <c r="DU47" s="121"/>
      <c r="DV47" s="121"/>
      <c r="DW47" s="121"/>
      <c r="DZ47" s="116">
        <v>24</v>
      </c>
      <c r="EA47" s="116" t="s">
        <v>167</v>
      </c>
      <c r="FA47" s="107"/>
      <c r="FH47" s="92"/>
      <c r="GM47" s="1"/>
    </row>
    <row r="48" spans="4:195" ht="12" customHeight="1" x14ac:dyDescent="0.15">
      <c r="D48" s="33"/>
      <c r="E48" s="214"/>
      <c r="F48" s="215"/>
      <c r="G48" s="215"/>
      <c r="H48" s="215"/>
      <c r="I48" s="215"/>
      <c r="J48" s="215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8"/>
      <c r="BC48"/>
      <c r="BD48"/>
      <c r="BE48"/>
      <c r="BH48" s="149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1"/>
      <c r="DJ48" s="286" t="str">
        <f>IF(OR(COUNTIFS(K48,"*特許庁*")&gt;=1,COUNTIFS(K48,"*経済産業*")&gt;=1,COUNTIFS(K48,"*工業所有*")&gt;=1), ASC(E48)&amp;ASC(G48)&amp;"."&amp;ASC(I48)&amp;"_"&amp;K48,"")</f>
        <v/>
      </c>
      <c r="DK48" s="111"/>
      <c r="DL48" s="111"/>
      <c r="DM48" s="112"/>
      <c r="DN48" s="121"/>
      <c r="DO48" s="121"/>
      <c r="DP48" s="121"/>
      <c r="DQ48" s="116" t="s">
        <v>88</v>
      </c>
      <c r="DR48" s="121"/>
      <c r="DS48" s="121"/>
      <c r="DT48" s="121"/>
      <c r="DU48" s="121"/>
      <c r="DV48" s="121"/>
      <c r="DW48" s="121"/>
      <c r="DZ48" s="116">
        <v>25</v>
      </c>
      <c r="EA48" s="116" t="s">
        <v>168</v>
      </c>
      <c r="FA48" s="107"/>
      <c r="FH48" s="92"/>
      <c r="GM48" s="1"/>
    </row>
    <row r="49" spans="1:195" ht="12" customHeight="1" x14ac:dyDescent="0.15">
      <c r="D49" s="33"/>
      <c r="E49" s="214"/>
      <c r="F49" s="215"/>
      <c r="G49" s="215"/>
      <c r="H49" s="215"/>
      <c r="I49" s="215"/>
      <c r="J49" s="215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8"/>
      <c r="BC49"/>
      <c r="BD49"/>
      <c r="BE49"/>
      <c r="DJ49" s="286"/>
      <c r="DK49" s="111"/>
      <c r="DL49" s="111"/>
      <c r="DM49" s="112"/>
      <c r="DN49" s="121"/>
      <c r="DO49" s="121"/>
      <c r="DP49" s="121"/>
      <c r="DQ49" s="116" t="s">
        <v>89</v>
      </c>
      <c r="DZ49" s="116">
        <v>26</v>
      </c>
      <c r="EA49" s="116" t="s">
        <v>169</v>
      </c>
      <c r="FA49" s="107"/>
      <c r="FH49" s="92"/>
      <c r="GM49" s="1"/>
    </row>
    <row r="50" spans="1:195" ht="12" customHeight="1" x14ac:dyDescent="0.15">
      <c r="D50" s="33"/>
      <c r="E50" s="214"/>
      <c r="F50" s="215"/>
      <c r="G50" s="215"/>
      <c r="H50" s="215"/>
      <c r="I50" s="215"/>
      <c r="J50" s="215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8"/>
      <c r="BC50"/>
      <c r="BD50"/>
      <c r="BE50"/>
      <c r="BH50" s="295" t="s">
        <v>10</v>
      </c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  <c r="CG50" s="296"/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6"/>
      <c r="DC50" s="296"/>
      <c r="DD50" s="296"/>
      <c r="DE50" s="297"/>
      <c r="DJ50" s="286" t="str">
        <f>IF(OR(COUNTIFS(K50,"*特許庁*")&gt;=1,COUNTIFS(K50,"*経済産業*")&gt;=1,COUNTIFS(K50,"*工業所有*")&gt;=1), ASC(E50)&amp;ASC(G50)&amp;"."&amp;ASC(I50)&amp;"_"&amp;K50,"")</f>
        <v/>
      </c>
      <c r="DK50" s="111"/>
      <c r="DL50" s="111"/>
      <c r="DM50" s="112"/>
      <c r="DN50" s="121"/>
      <c r="DO50" s="121"/>
      <c r="DP50" s="121"/>
      <c r="DQ50" s="116" t="s">
        <v>90</v>
      </c>
      <c r="DZ50" s="116">
        <v>27</v>
      </c>
      <c r="EA50" s="116" t="s">
        <v>170</v>
      </c>
      <c r="FA50" s="107"/>
      <c r="FH50" s="92"/>
      <c r="GM50" s="1"/>
    </row>
    <row r="51" spans="1:195" ht="12" customHeight="1" x14ac:dyDescent="0.15">
      <c r="D51" s="33"/>
      <c r="E51" s="214"/>
      <c r="F51" s="215"/>
      <c r="G51" s="215"/>
      <c r="H51" s="215"/>
      <c r="I51" s="215"/>
      <c r="J51" s="215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8"/>
      <c r="BC51"/>
      <c r="BD51"/>
      <c r="BE51"/>
      <c r="BH51" s="306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7"/>
      <c r="CO51" s="307"/>
      <c r="CP51" s="307"/>
      <c r="CQ51" s="307"/>
      <c r="CR51" s="307"/>
      <c r="CS51" s="307"/>
      <c r="CT51" s="307"/>
      <c r="CU51" s="307"/>
      <c r="CV51" s="307"/>
      <c r="CW51" s="307"/>
      <c r="CX51" s="307"/>
      <c r="CY51" s="307"/>
      <c r="CZ51" s="307"/>
      <c r="DA51" s="307"/>
      <c r="DB51" s="307"/>
      <c r="DC51" s="307"/>
      <c r="DD51" s="307"/>
      <c r="DE51" s="308"/>
      <c r="DJ51" s="286"/>
      <c r="DK51" s="111"/>
      <c r="DL51" s="111"/>
      <c r="DM51" s="112"/>
      <c r="DN51" s="121"/>
      <c r="DO51" s="121"/>
      <c r="DP51" s="121"/>
      <c r="DQ51" s="116" t="s">
        <v>91</v>
      </c>
      <c r="DZ51" s="116">
        <v>28</v>
      </c>
      <c r="EA51" s="116" t="s">
        <v>170</v>
      </c>
      <c r="FA51" s="107"/>
      <c r="FH51" s="92"/>
      <c r="GM51" s="1"/>
    </row>
    <row r="52" spans="1:195" ht="12" customHeight="1" x14ac:dyDescent="0.15">
      <c r="D52" s="33"/>
      <c r="E52" s="214"/>
      <c r="F52" s="215"/>
      <c r="G52" s="215"/>
      <c r="H52" s="215"/>
      <c r="I52" s="215"/>
      <c r="J52" s="215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8"/>
      <c r="BC52"/>
      <c r="BD52"/>
      <c r="BE52"/>
      <c r="BG52" s="3"/>
      <c r="BH52" s="306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  <c r="CQ52" s="307"/>
      <c r="CR52" s="307"/>
      <c r="CS52" s="307"/>
      <c r="CT52" s="307"/>
      <c r="CU52" s="307"/>
      <c r="CV52" s="307"/>
      <c r="CW52" s="307"/>
      <c r="CX52" s="307"/>
      <c r="CY52" s="307"/>
      <c r="CZ52" s="307"/>
      <c r="DA52" s="307"/>
      <c r="DB52" s="307"/>
      <c r="DC52" s="307"/>
      <c r="DD52" s="307"/>
      <c r="DE52" s="308"/>
      <c r="DJ52" s="286" t="str">
        <f>IF(OR(COUNTIFS(K52,"*特許庁*")&gt;=1,COUNTIFS(K52,"*経済産業*")&gt;=1,COUNTIFS(K52,"*工業所有*")&gt;=1), ASC(E52)&amp;ASC(G52)&amp;"."&amp;ASC(I52)&amp;"_"&amp;K52,"")</f>
        <v/>
      </c>
      <c r="DK52" s="111"/>
      <c r="DL52" s="111"/>
      <c r="DM52" s="112"/>
      <c r="DN52" s="121"/>
      <c r="DO52" s="121"/>
      <c r="DP52" s="121"/>
      <c r="DQ52" s="116" t="s">
        <v>92</v>
      </c>
      <c r="DZ52" s="116">
        <v>29</v>
      </c>
      <c r="EA52" s="116" t="s">
        <v>171</v>
      </c>
      <c r="FA52" s="107"/>
      <c r="FH52" s="92"/>
      <c r="GM52" s="1"/>
    </row>
    <row r="53" spans="1:195" ht="12" customHeight="1" x14ac:dyDescent="0.15">
      <c r="D53" s="33"/>
      <c r="E53" s="214"/>
      <c r="F53" s="215"/>
      <c r="G53" s="215"/>
      <c r="H53" s="215"/>
      <c r="I53" s="215"/>
      <c r="J53" s="215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8"/>
      <c r="BC53"/>
      <c r="BD53"/>
      <c r="BE53"/>
      <c r="BG53" s="3"/>
      <c r="BH53" s="306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7"/>
      <c r="CS53" s="307"/>
      <c r="CT53" s="307"/>
      <c r="CU53" s="307"/>
      <c r="CV53" s="307"/>
      <c r="CW53" s="307"/>
      <c r="CX53" s="307"/>
      <c r="CY53" s="307"/>
      <c r="CZ53" s="307"/>
      <c r="DA53" s="307"/>
      <c r="DB53" s="307"/>
      <c r="DC53" s="307"/>
      <c r="DD53" s="307"/>
      <c r="DE53" s="308"/>
      <c r="DJ53" s="286"/>
      <c r="DK53" s="111"/>
      <c r="DL53" s="111"/>
      <c r="DM53" s="112"/>
      <c r="DN53" s="121"/>
      <c r="DO53" s="121"/>
      <c r="DP53" s="121"/>
      <c r="DQ53" s="116" t="s">
        <v>93</v>
      </c>
      <c r="DZ53" s="116">
        <v>30</v>
      </c>
      <c r="EA53" s="116" t="s">
        <v>172</v>
      </c>
      <c r="FA53" s="107"/>
      <c r="FH53" s="92"/>
      <c r="GM53" s="1"/>
    </row>
    <row r="54" spans="1:195" ht="12" customHeight="1" x14ac:dyDescent="0.15">
      <c r="D54" s="33"/>
      <c r="E54" s="214"/>
      <c r="F54" s="215"/>
      <c r="G54" s="215"/>
      <c r="H54" s="215"/>
      <c r="I54" s="215"/>
      <c r="J54" s="215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8"/>
      <c r="BC54"/>
      <c r="BD54"/>
      <c r="BE54"/>
      <c r="BG54" s="3"/>
      <c r="BH54" s="309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0"/>
      <c r="CI54" s="310"/>
      <c r="CJ54" s="310"/>
      <c r="CK54" s="310"/>
      <c r="CL54" s="310"/>
      <c r="CM54" s="310"/>
      <c r="CN54" s="310"/>
      <c r="CO54" s="310"/>
      <c r="CP54" s="310"/>
      <c r="CQ54" s="310"/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1"/>
      <c r="DJ54" s="286" t="str">
        <f>IF(OR(COUNTIFS(K54,"*特許庁*")&gt;=1,COUNTIFS(K54,"*経済産業*")&gt;=1,COUNTIFS(K54,"*工業所有*")&gt;=1), ASC(E54)&amp;ASC(G54)&amp;"."&amp;ASC(I54)&amp;"_"&amp;K54,"")</f>
        <v/>
      </c>
      <c r="DK54" s="111"/>
      <c r="DL54" s="111"/>
      <c r="DM54" s="112"/>
      <c r="DN54" s="121"/>
      <c r="DO54" s="121"/>
      <c r="DP54" s="121"/>
      <c r="DQ54" s="122" t="s">
        <v>94</v>
      </c>
      <c r="DZ54" s="116">
        <v>31</v>
      </c>
      <c r="EA54" s="116" t="s">
        <v>173</v>
      </c>
      <c r="FA54" s="107"/>
      <c r="FH54" s="92"/>
      <c r="GM54" s="1"/>
    </row>
    <row r="55" spans="1:195" ht="12" customHeight="1" x14ac:dyDescent="0.15">
      <c r="D55" s="33"/>
      <c r="E55" s="214"/>
      <c r="F55" s="215"/>
      <c r="G55" s="215"/>
      <c r="H55" s="215"/>
      <c r="I55" s="215"/>
      <c r="J55" s="215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8"/>
      <c r="BC55"/>
      <c r="BD55"/>
      <c r="BE55"/>
      <c r="BG55" s="3"/>
      <c r="BH55" s="295" t="s">
        <v>26</v>
      </c>
      <c r="BI55" s="296"/>
      <c r="BJ55" s="296"/>
      <c r="BK55" s="296"/>
      <c r="BL55" s="296"/>
      <c r="BM55" s="296"/>
      <c r="BN55" s="296"/>
      <c r="BO55" s="296"/>
      <c r="BP55" s="296"/>
      <c r="BQ55" s="296"/>
      <c r="BR55" s="296"/>
      <c r="BS55" s="296"/>
      <c r="BT55" s="296"/>
      <c r="BU55" s="296"/>
      <c r="BV55" s="296"/>
      <c r="BW55" s="296"/>
      <c r="BX55" s="296"/>
      <c r="BY55" s="296"/>
      <c r="BZ55" s="296"/>
      <c r="CA55" s="296"/>
      <c r="CB55" s="296"/>
      <c r="CC55" s="296"/>
      <c r="CD55" s="296"/>
      <c r="CE55" s="296"/>
      <c r="CF55" s="296"/>
      <c r="CG55" s="296"/>
      <c r="CH55" s="296"/>
      <c r="CI55" s="296"/>
      <c r="CJ55" s="296"/>
      <c r="CK55" s="296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6"/>
      <c r="CY55" s="296"/>
      <c r="CZ55" s="296"/>
      <c r="DA55" s="296"/>
      <c r="DB55" s="296"/>
      <c r="DC55" s="296"/>
      <c r="DD55" s="296"/>
      <c r="DE55" s="297"/>
      <c r="DJ55" s="286"/>
      <c r="DK55" s="111"/>
      <c r="DL55" s="111"/>
      <c r="DM55" s="112"/>
      <c r="DN55" s="121"/>
      <c r="DO55" s="121"/>
      <c r="DP55" s="121"/>
      <c r="DQ55" s="122" t="s">
        <v>95</v>
      </c>
      <c r="DZ55" s="116">
        <v>32</v>
      </c>
      <c r="EA55" s="116" t="s">
        <v>174</v>
      </c>
      <c r="FA55" s="107"/>
      <c r="FH55" s="92"/>
      <c r="GM55" s="1"/>
    </row>
    <row r="56" spans="1:195" ht="12" customHeight="1" x14ac:dyDescent="0.15">
      <c r="D56" s="33"/>
      <c r="E56" s="214"/>
      <c r="F56" s="215"/>
      <c r="G56" s="215"/>
      <c r="H56" s="215"/>
      <c r="I56" s="215"/>
      <c r="J56" s="215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8"/>
      <c r="BC56"/>
      <c r="BD56"/>
      <c r="BE56"/>
      <c r="BG56" s="3"/>
      <c r="BH56" s="298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299"/>
      <c r="CF56" s="299"/>
      <c r="CG56" s="299"/>
      <c r="CH56" s="299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300"/>
      <c r="DJ56" s="286" t="str">
        <f>IF(OR(COUNTIFS(K56,"*特許庁*")&gt;=1,COUNTIFS(K56,"*経済産業*")&gt;=1,COUNTIFS(K56,"*工業所有*")&gt;=1), ASC(E56)&amp;ASC(G56)&amp;"."&amp;ASC(I56)&amp;"_"&amp;K56,"")</f>
        <v/>
      </c>
      <c r="DK56" s="111"/>
      <c r="DL56" s="111"/>
      <c r="DM56" s="112"/>
      <c r="DN56" s="121"/>
      <c r="DO56" s="121"/>
      <c r="DP56" s="121"/>
      <c r="DQ56" s="116" t="s">
        <v>96</v>
      </c>
      <c r="DZ56" s="116">
        <v>33</v>
      </c>
      <c r="EA56" s="116" t="s">
        <v>175</v>
      </c>
      <c r="FA56" s="107"/>
      <c r="FH56" s="92"/>
      <c r="GM56" s="1"/>
    </row>
    <row r="57" spans="1:195" ht="12" customHeight="1" x14ac:dyDescent="0.15">
      <c r="D57" s="33"/>
      <c r="E57" s="214"/>
      <c r="F57" s="215"/>
      <c r="G57" s="215"/>
      <c r="H57" s="215"/>
      <c r="I57" s="215"/>
      <c r="J57" s="215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8"/>
      <c r="BC57" s="37"/>
      <c r="BD57" s="37"/>
      <c r="BE57" s="37"/>
      <c r="BG57" s="3"/>
      <c r="BH57" s="298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299"/>
      <c r="BW57" s="299"/>
      <c r="BX57" s="299"/>
      <c r="BY57" s="299"/>
      <c r="BZ57" s="299"/>
      <c r="CA57" s="299"/>
      <c r="CB57" s="299"/>
      <c r="CC57" s="299"/>
      <c r="CD57" s="299"/>
      <c r="CE57" s="299"/>
      <c r="CF57" s="299"/>
      <c r="CG57" s="299"/>
      <c r="CH57" s="299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299"/>
      <c r="CU57" s="299"/>
      <c r="CV57" s="299"/>
      <c r="CW57" s="299"/>
      <c r="CX57" s="299"/>
      <c r="CY57" s="299"/>
      <c r="CZ57" s="299"/>
      <c r="DA57" s="299"/>
      <c r="DB57" s="299"/>
      <c r="DC57" s="299"/>
      <c r="DD57" s="299"/>
      <c r="DE57" s="300"/>
      <c r="DJ57" s="286"/>
      <c r="DK57" s="111"/>
      <c r="DM57" s="113"/>
      <c r="DN57" s="122"/>
      <c r="DO57" s="122"/>
      <c r="DP57" s="122"/>
      <c r="DQ57" s="116" t="s">
        <v>97</v>
      </c>
      <c r="DZ57" s="116">
        <v>34</v>
      </c>
      <c r="EA57" s="116" t="s">
        <v>176</v>
      </c>
      <c r="FA57" s="107"/>
      <c r="FH57" s="92"/>
      <c r="GM57" s="1"/>
    </row>
    <row r="58" spans="1:195" ht="12" customHeight="1" x14ac:dyDescent="0.15">
      <c r="D58" s="33"/>
      <c r="E58" s="214"/>
      <c r="F58" s="215"/>
      <c r="G58" s="215"/>
      <c r="H58" s="215"/>
      <c r="I58" s="215"/>
      <c r="J58" s="215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8"/>
      <c r="BC58" s="37"/>
      <c r="BD58" s="37"/>
      <c r="BE58" s="37"/>
      <c r="BG58" s="3"/>
      <c r="BH58" s="298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  <c r="BV58" s="299"/>
      <c r="BW58" s="299"/>
      <c r="BX58" s="299"/>
      <c r="BY58" s="299"/>
      <c r="BZ58" s="299"/>
      <c r="CA58" s="299"/>
      <c r="CB58" s="299"/>
      <c r="CC58" s="299"/>
      <c r="CD58" s="299"/>
      <c r="CE58" s="299"/>
      <c r="CF58" s="299"/>
      <c r="CG58" s="299"/>
      <c r="CH58" s="299"/>
      <c r="CI58" s="299"/>
      <c r="CJ58" s="299"/>
      <c r="CK58" s="299"/>
      <c r="CL58" s="299"/>
      <c r="CM58" s="299"/>
      <c r="CN58" s="299"/>
      <c r="CO58" s="299"/>
      <c r="CP58" s="299"/>
      <c r="CQ58" s="299"/>
      <c r="CR58" s="299"/>
      <c r="CS58" s="299"/>
      <c r="CT58" s="299"/>
      <c r="CU58" s="299"/>
      <c r="CV58" s="299"/>
      <c r="CW58" s="299"/>
      <c r="CX58" s="299"/>
      <c r="CY58" s="299"/>
      <c r="CZ58" s="299"/>
      <c r="DA58" s="299"/>
      <c r="DB58" s="299"/>
      <c r="DC58" s="299"/>
      <c r="DD58" s="299"/>
      <c r="DE58" s="300"/>
      <c r="DJ58" s="286" t="str">
        <f>IF(OR(COUNTIFS(K58,"*特許庁*")&gt;=1,COUNTIFS(K58,"*経済産業*")&gt;=1,COUNTIFS(K58,"*工業所有*")&gt;=1), ASC(E58)&amp;ASC(G58)&amp;"."&amp;ASC(I58)&amp;"_"&amp;K58,"")</f>
        <v/>
      </c>
      <c r="DK58" s="111" t="str">
        <f>IF(DJ58="*特許庁*",MAX(DK$30:DK58)+1,"")</f>
        <v/>
      </c>
      <c r="DM58" s="113"/>
      <c r="DN58" s="122"/>
      <c r="DO58" s="122"/>
      <c r="DP58" s="122"/>
      <c r="DQ58" s="116" t="s">
        <v>98</v>
      </c>
      <c r="DZ58" s="116">
        <v>35</v>
      </c>
      <c r="EA58" s="116" t="s">
        <v>176</v>
      </c>
      <c r="FA58" s="107"/>
      <c r="FH58" s="92"/>
      <c r="GM58" s="1"/>
    </row>
    <row r="59" spans="1:195" s="5" customFormat="1" ht="12" customHeight="1" x14ac:dyDescent="0.15">
      <c r="A59" s="33"/>
      <c r="B59" s="47"/>
      <c r="C59" s="47"/>
      <c r="D59" s="33"/>
      <c r="E59" s="214"/>
      <c r="F59" s="215"/>
      <c r="G59" s="215"/>
      <c r="H59" s="215"/>
      <c r="I59" s="215"/>
      <c r="J59" s="215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8"/>
      <c r="BC59"/>
      <c r="BD59"/>
      <c r="BE59"/>
      <c r="BF59" s="2"/>
      <c r="BG59" s="3"/>
      <c r="BH59" s="298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299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299"/>
      <c r="CU59" s="299"/>
      <c r="CV59" s="299"/>
      <c r="CW59" s="299"/>
      <c r="CX59" s="299"/>
      <c r="CY59" s="299"/>
      <c r="CZ59" s="299"/>
      <c r="DA59" s="299"/>
      <c r="DB59" s="299"/>
      <c r="DC59" s="299"/>
      <c r="DD59" s="299"/>
      <c r="DE59" s="300"/>
      <c r="DJ59" s="286"/>
      <c r="DK59" s="111" t="str">
        <f>IF(DJ59="*特許庁*",MAX(DK$30:DK59)+1,"")</f>
        <v/>
      </c>
      <c r="DL59" s="111"/>
      <c r="DM59" s="112"/>
      <c r="DN59" s="121"/>
      <c r="DO59" s="121"/>
      <c r="DP59" s="121"/>
      <c r="DQ59" s="116" t="s">
        <v>99</v>
      </c>
      <c r="DR59" s="116"/>
      <c r="DS59" s="116"/>
      <c r="DT59" s="116"/>
      <c r="DU59" s="116"/>
      <c r="DV59" s="116"/>
      <c r="DW59" s="116"/>
      <c r="DX59" s="116"/>
      <c r="DY59" s="116"/>
      <c r="DZ59" s="116">
        <v>36</v>
      </c>
      <c r="EA59" s="116" t="s">
        <v>177</v>
      </c>
      <c r="EB59" s="116"/>
      <c r="EC59" s="116"/>
      <c r="ED59" s="116"/>
      <c r="EE59" s="116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14"/>
      <c r="FB59" s="114"/>
      <c r="FC59" s="114"/>
      <c r="FD59" s="114"/>
      <c r="FE59" s="114"/>
      <c r="FF59" s="114"/>
      <c r="FG59" s="114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</row>
    <row r="60" spans="1:195" s="5" customFormat="1" ht="12" customHeight="1" x14ac:dyDescent="0.15">
      <c r="A60" s="33"/>
      <c r="B60" s="47"/>
      <c r="C60" s="47"/>
      <c r="D60" s="33"/>
      <c r="E60" s="214"/>
      <c r="F60" s="215"/>
      <c r="G60" s="215"/>
      <c r="H60" s="215"/>
      <c r="I60" s="215"/>
      <c r="J60" s="215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8"/>
      <c r="BC60"/>
      <c r="BD60"/>
      <c r="BE60"/>
      <c r="BF60" s="2"/>
      <c r="BG60" s="3"/>
      <c r="BH60" s="298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  <c r="BV60" s="299"/>
      <c r="BW60" s="299"/>
      <c r="BX60" s="299"/>
      <c r="BY60" s="299"/>
      <c r="BZ60" s="299"/>
      <c r="CA60" s="299"/>
      <c r="CB60" s="299"/>
      <c r="CC60" s="299"/>
      <c r="CD60" s="299"/>
      <c r="CE60" s="299"/>
      <c r="CF60" s="299"/>
      <c r="CG60" s="299"/>
      <c r="CH60" s="299"/>
      <c r="CI60" s="299"/>
      <c r="CJ60" s="299"/>
      <c r="CK60" s="299"/>
      <c r="CL60" s="299"/>
      <c r="CM60" s="299"/>
      <c r="CN60" s="299"/>
      <c r="CO60" s="299"/>
      <c r="CP60" s="299"/>
      <c r="CQ60" s="299"/>
      <c r="CR60" s="299"/>
      <c r="CS60" s="299"/>
      <c r="CT60" s="299"/>
      <c r="CU60" s="299"/>
      <c r="CV60" s="299"/>
      <c r="CW60" s="299"/>
      <c r="CX60" s="299"/>
      <c r="CY60" s="299"/>
      <c r="CZ60" s="299"/>
      <c r="DA60" s="299"/>
      <c r="DB60" s="299"/>
      <c r="DC60" s="299"/>
      <c r="DD60" s="299"/>
      <c r="DE60" s="300"/>
      <c r="DJ60" s="286" t="str">
        <f>IF(OR(COUNTIFS(K60,"*特許庁*")&gt;=1,COUNTIFS(K60,"*経済産業*")&gt;=1,COUNTIFS(K60,"*工業所有*")&gt;=1), ASC(E60)&amp;ASC(G60)&amp;"."&amp;ASC(I60)&amp;"_"&amp;K60,"")</f>
        <v/>
      </c>
      <c r="DK60" s="111" t="str">
        <f>IF(DJ60="*特許庁*",MAX(DK$30:DK60)+1,"")</f>
        <v/>
      </c>
      <c r="DL60" s="111"/>
      <c r="DM60" s="112"/>
      <c r="DN60" s="121"/>
      <c r="DO60" s="121"/>
      <c r="DP60" s="121"/>
      <c r="DQ60" s="116" t="s">
        <v>100</v>
      </c>
      <c r="DR60" s="116"/>
      <c r="DS60" s="116"/>
      <c r="DT60" s="116"/>
      <c r="DU60" s="116"/>
      <c r="DV60" s="116"/>
      <c r="DW60" s="116"/>
      <c r="DX60" s="116"/>
      <c r="DY60" s="116"/>
      <c r="DZ60" s="116">
        <v>37</v>
      </c>
      <c r="EA60" s="116" t="s">
        <v>177</v>
      </c>
      <c r="EB60" s="116"/>
      <c r="EC60" s="116"/>
      <c r="ED60" s="116"/>
      <c r="EE60" s="116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14"/>
      <c r="FB60" s="114"/>
      <c r="FC60" s="114"/>
      <c r="FD60" s="114"/>
      <c r="FE60" s="114"/>
      <c r="FF60" s="114"/>
      <c r="FG60" s="114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</row>
    <row r="61" spans="1:195" ht="12" customHeight="1" x14ac:dyDescent="0.15">
      <c r="D61" s="33"/>
      <c r="E61" s="214"/>
      <c r="F61" s="215"/>
      <c r="G61" s="215"/>
      <c r="H61" s="215"/>
      <c r="I61" s="215"/>
      <c r="J61" s="215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  <c r="AW61" s="327"/>
      <c r="AX61" s="327"/>
      <c r="AY61" s="327"/>
      <c r="AZ61" s="327"/>
      <c r="BA61" s="327"/>
      <c r="BB61" s="328"/>
      <c r="BC61"/>
      <c r="BD61"/>
      <c r="BE61"/>
      <c r="BG61" s="3"/>
      <c r="BH61" s="298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  <c r="BV61" s="299"/>
      <c r="BW61" s="299"/>
      <c r="BX61" s="299"/>
      <c r="BY61" s="299"/>
      <c r="BZ61" s="299"/>
      <c r="CA61" s="299"/>
      <c r="CB61" s="299"/>
      <c r="CC61" s="299"/>
      <c r="CD61" s="299"/>
      <c r="CE61" s="299"/>
      <c r="CF61" s="299"/>
      <c r="CG61" s="299"/>
      <c r="CH61" s="299"/>
      <c r="CI61" s="299"/>
      <c r="CJ61" s="299"/>
      <c r="CK61" s="299"/>
      <c r="CL61" s="299"/>
      <c r="CM61" s="299"/>
      <c r="CN61" s="299"/>
      <c r="CO61" s="299"/>
      <c r="CP61" s="299"/>
      <c r="CQ61" s="299"/>
      <c r="CR61" s="299"/>
      <c r="CS61" s="299"/>
      <c r="CT61" s="299"/>
      <c r="CU61" s="299"/>
      <c r="CV61" s="299"/>
      <c r="CW61" s="299"/>
      <c r="CX61" s="299"/>
      <c r="CY61" s="299"/>
      <c r="CZ61" s="299"/>
      <c r="DA61" s="299"/>
      <c r="DB61" s="299"/>
      <c r="DC61" s="299"/>
      <c r="DD61" s="299"/>
      <c r="DE61" s="300"/>
      <c r="DJ61" s="286"/>
      <c r="DK61" s="111" t="str">
        <f>IF(DJ61="*特許庁*",MAX(DK$30:DK61)+1,"")</f>
        <v/>
      </c>
      <c r="DL61" s="111"/>
      <c r="DM61" s="112"/>
      <c r="DN61" s="121"/>
      <c r="DO61" s="121"/>
      <c r="DP61" s="121"/>
      <c r="DQ61" s="116" t="s">
        <v>101</v>
      </c>
      <c r="DZ61" s="116">
        <v>38</v>
      </c>
      <c r="EA61" s="116" t="s">
        <v>178</v>
      </c>
      <c r="FA61" s="107"/>
      <c r="FH61" s="92"/>
      <c r="GM61" s="1"/>
    </row>
    <row r="62" spans="1:195" ht="12" customHeight="1" x14ac:dyDescent="0.15">
      <c r="D62" s="33"/>
      <c r="E62" s="214"/>
      <c r="F62" s="215"/>
      <c r="G62" s="215"/>
      <c r="H62" s="215"/>
      <c r="I62" s="215"/>
      <c r="J62" s="215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8"/>
      <c r="BC62"/>
      <c r="BD62"/>
      <c r="BE62"/>
      <c r="BG62" s="3"/>
      <c r="BH62" s="298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99"/>
      <c r="DC62" s="299"/>
      <c r="DD62" s="299"/>
      <c r="DE62" s="300"/>
      <c r="DJ62" s="286" t="str">
        <f>IF(OR(COUNTIFS(K62,"*特許庁*")&gt;=1,COUNTIFS(K62,"*経済産業*")&gt;=1,COUNTIFS(K62,"*工業所有*")&gt;=1), ASC(E62)&amp;ASC(G62)&amp;"."&amp;ASC(I62)&amp;"_"&amp;K62,"")</f>
        <v/>
      </c>
      <c r="DK62" s="111" t="str">
        <f>IF(DJ62="*特許庁*",MAX(DK$30:DK62)+1,"")</f>
        <v/>
      </c>
      <c r="DL62" s="111"/>
      <c r="DM62" s="112"/>
      <c r="DN62" s="121"/>
      <c r="DO62" s="121"/>
      <c r="DP62" s="121"/>
      <c r="DQ62" s="116" t="s">
        <v>102</v>
      </c>
      <c r="DZ62" s="116">
        <v>39</v>
      </c>
      <c r="EA62" s="116" t="s">
        <v>179</v>
      </c>
      <c r="FA62" s="107"/>
      <c r="FH62" s="92"/>
      <c r="GM62" s="1"/>
    </row>
    <row r="63" spans="1:195" ht="12" customHeight="1" x14ac:dyDescent="0.15">
      <c r="D63" s="33"/>
      <c r="E63" s="214"/>
      <c r="F63" s="215"/>
      <c r="G63" s="215"/>
      <c r="H63" s="215"/>
      <c r="I63" s="215"/>
      <c r="J63" s="215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  <c r="AT63" s="327"/>
      <c r="AU63" s="327"/>
      <c r="AV63" s="327"/>
      <c r="AW63" s="327"/>
      <c r="AX63" s="327"/>
      <c r="AY63" s="327"/>
      <c r="AZ63" s="327"/>
      <c r="BA63" s="327"/>
      <c r="BB63" s="328"/>
      <c r="BC63"/>
      <c r="BD63"/>
      <c r="BE63"/>
      <c r="BH63" s="298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99"/>
      <c r="DC63" s="299"/>
      <c r="DD63" s="299"/>
      <c r="DE63" s="300"/>
      <c r="DJ63" s="286"/>
      <c r="DK63" s="111" t="str">
        <f>IF(DJ63="*特許庁*",MAX(DK$30:DK63)+1,"")</f>
        <v/>
      </c>
      <c r="DL63" s="111"/>
      <c r="DM63" s="112"/>
      <c r="DN63" s="121"/>
      <c r="DO63" s="121"/>
      <c r="DP63" s="121"/>
      <c r="DQ63" s="116" t="s">
        <v>103</v>
      </c>
      <c r="DZ63" s="116">
        <v>40</v>
      </c>
      <c r="EA63" s="116" t="s">
        <v>179</v>
      </c>
      <c r="FA63" s="107"/>
      <c r="FH63" s="92"/>
      <c r="GM63" s="1"/>
    </row>
    <row r="64" spans="1:195" ht="12" customHeight="1" x14ac:dyDescent="0.15">
      <c r="D64" s="33"/>
      <c r="E64" s="214"/>
      <c r="F64" s="215"/>
      <c r="G64" s="215"/>
      <c r="H64" s="215"/>
      <c r="I64" s="215"/>
      <c r="J64" s="215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8"/>
      <c r="BC64"/>
      <c r="BD64"/>
      <c r="BE64"/>
      <c r="BH64" s="298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  <c r="BV64" s="299"/>
      <c r="BW64" s="299"/>
      <c r="BX64" s="299"/>
      <c r="BY64" s="299"/>
      <c r="BZ64" s="299"/>
      <c r="CA64" s="299"/>
      <c r="CB64" s="299"/>
      <c r="CC64" s="299"/>
      <c r="CD64" s="299"/>
      <c r="CE64" s="299"/>
      <c r="CF64" s="299"/>
      <c r="CG64" s="299"/>
      <c r="CH64" s="299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299"/>
      <c r="CU64" s="299"/>
      <c r="CV64" s="299"/>
      <c r="CW64" s="299"/>
      <c r="CX64" s="299"/>
      <c r="CY64" s="299"/>
      <c r="CZ64" s="299"/>
      <c r="DA64" s="299"/>
      <c r="DB64" s="299"/>
      <c r="DC64" s="299"/>
      <c r="DD64" s="299"/>
      <c r="DE64" s="300"/>
      <c r="DJ64" s="286" t="str">
        <f>IF(OR(COUNTIFS(K64,"*特許庁*")&gt;=1,COUNTIFS(K64,"*経済産業*")&gt;=1,COUNTIFS(K64,"*工業所有*")&gt;=1), ASC(E64)&amp;ASC(G64)&amp;"."&amp;ASC(I64)&amp;"_"&amp;K64,"")</f>
        <v/>
      </c>
      <c r="DK64" s="111" t="str">
        <f>IF(DJ64="*特許庁*",MAX(DK$30:DK64)+1,"")</f>
        <v/>
      </c>
      <c r="DL64" s="111"/>
      <c r="DM64" s="112"/>
      <c r="DN64" s="121"/>
      <c r="DO64" s="121"/>
      <c r="DP64" s="121"/>
      <c r="DQ64" s="116" t="s">
        <v>104</v>
      </c>
      <c r="DZ64" s="116">
        <v>41</v>
      </c>
      <c r="EA64" s="116" t="s">
        <v>180</v>
      </c>
      <c r="FA64" s="107"/>
      <c r="FH64" s="92"/>
      <c r="GM64" s="1"/>
    </row>
    <row r="65" spans="4:195" ht="12" customHeight="1" x14ac:dyDescent="0.15">
      <c r="D65" s="33"/>
      <c r="E65" s="214"/>
      <c r="F65" s="215"/>
      <c r="G65" s="215"/>
      <c r="H65" s="215"/>
      <c r="I65" s="215"/>
      <c r="J65" s="215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7"/>
      <c r="AV65" s="327"/>
      <c r="AW65" s="327"/>
      <c r="AX65" s="327"/>
      <c r="AY65" s="327"/>
      <c r="AZ65" s="327"/>
      <c r="BA65" s="327"/>
      <c r="BB65" s="328"/>
      <c r="BC65"/>
      <c r="BD65"/>
      <c r="BE65"/>
      <c r="BH65" s="301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  <c r="BT65" s="302"/>
      <c r="BU65" s="302"/>
      <c r="BV65" s="302"/>
      <c r="BW65" s="302"/>
      <c r="BX65" s="302"/>
      <c r="BY65" s="302"/>
      <c r="BZ65" s="302"/>
      <c r="CA65" s="302"/>
      <c r="CB65" s="302"/>
      <c r="CC65" s="302"/>
      <c r="CD65" s="302"/>
      <c r="CE65" s="302"/>
      <c r="CF65" s="302"/>
      <c r="CG65" s="302"/>
      <c r="CH65" s="302"/>
      <c r="CI65" s="302"/>
      <c r="CJ65" s="302"/>
      <c r="CK65" s="302"/>
      <c r="CL65" s="302"/>
      <c r="CM65" s="302"/>
      <c r="CN65" s="302"/>
      <c r="CO65" s="302"/>
      <c r="CP65" s="302"/>
      <c r="CQ65" s="302"/>
      <c r="CR65" s="302"/>
      <c r="CS65" s="302"/>
      <c r="CT65" s="302"/>
      <c r="CU65" s="302"/>
      <c r="CV65" s="302"/>
      <c r="CW65" s="302"/>
      <c r="CX65" s="302"/>
      <c r="CY65" s="302"/>
      <c r="CZ65" s="302"/>
      <c r="DA65" s="302"/>
      <c r="DB65" s="302"/>
      <c r="DC65" s="302"/>
      <c r="DD65" s="302"/>
      <c r="DE65" s="303"/>
      <c r="DJ65" s="286"/>
      <c r="DK65" s="111" t="str">
        <f>IF(DJ65="*特許庁*",MAX(DK$30:DK65)+1,"")</f>
        <v/>
      </c>
      <c r="DL65" s="111"/>
      <c r="DM65" s="112"/>
      <c r="DN65" s="121"/>
      <c r="DO65" s="121"/>
      <c r="DP65" s="121"/>
      <c r="DQ65" s="116" t="s">
        <v>105</v>
      </c>
      <c r="DZ65" s="116">
        <v>42</v>
      </c>
      <c r="EA65" s="116" t="s">
        <v>181</v>
      </c>
      <c r="FA65" s="107"/>
      <c r="FH65" s="92"/>
      <c r="GM65" s="1"/>
    </row>
    <row r="66" spans="4:195" ht="12" customHeight="1" x14ac:dyDescent="0.15">
      <c r="D66" s="33"/>
      <c r="E66" s="214"/>
      <c r="F66" s="215"/>
      <c r="G66" s="215"/>
      <c r="H66" s="215"/>
      <c r="I66" s="215"/>
      <c r="J66" s="215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  <c r="AR66" s="327"/>
      <c r="AS66" s="327"/>
      <c r="AT66" s="327"/>
      <c r="AU66" s="327"/>
      <c r="AV66" s="327"/>
      <c r="AW66" s="327"/>
      <c r="AX66" s="327"/>
      <c r="AY66" s="327"/>
      <c r="AZ66" s="327"/>
      <c r="BA66" s="327"/>
      <c r="BB66" s="328"/>
      <c r="BC66"/>
      <c r="BD66"/>
      <c r="BE66"/>
      <c r="BH66" s="314" t="s">
        <v>121</v>
      </c>
      <c r="BI66" s="315"/>
      <c r="BJ66" s="315"/>
      <c r="BK66" s="315"/>
      <c r="BL66" s="315"/>
      <c r="BM66" s="315"/>
      <c r="BN66" s="315"/>
      <c r="BO66" s="315"/>
      <c r="BP66" s="315"/>
      <c r="BQ66" s="315"/>
      <c r="BR66" s="315"/>
      <c r="BS66" s="315"/>
      <c r="BT66" s="315"/>
      <c r="BU66" s="315"/>
      <c r="BV66" s="315"/>
      <c r="BW66" s="315"/>
      <c r="BX66" s="315"/>
      <c r="BY66" s="315"/>
      <c r="BZ66" s="315"/>
      <c r="CA66" s="315"/>
      <c r="CB66" s="315"/>
      <c r="CC66" s="315"/>
      <c r="CD66" s="315"/>
      <c r="CE66" s="315"/>
      <c r="CF66" s="315"/>
      <c r="CG66" s="315"/>
      <c r="CH66" s="315"/>
      <c r="CI66" s="315"/>
      <c r="CJ66" s="315"/>
      <c r="CK66" s="315"/>
      <c r="CL66" s="315"/>
      <c r="CM66" s="315"/>
      <c r="CN66" s="315"/>
      <c r="CO66" s="315"/>
      <c r="CP66" s="315"/>
      <c r="CQ66" s="71" t="s">
        <v>11</v>
      </c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3"/>
      <c r="DJ66" s="286" t="str">
        <f>IF(OR(COUNTIFS(K66,"*特許庁*")&gt;=1,COUNTIFS(K66,"*経済産業*")&gt;=1,COUNTIFS(K66,"*工業所有*")&gt;=1), ASC(E66)&amp;ASC(G66)&amp;"."&amp;ASC(I66)&amp;"_"&amp;K66,"")</f>
        <v/>
      </c>
      <c r="DK66" s="111" t="str">
        <f>IF(DJ66="*特許庁*",MAX(DK$30:DK66)+1,"")</f>
        <v/>
      </c>
      <c r="DL66" s="111"/>
      <c r="DM66" s="112"/>
      <c r="DN66" s="121"/>
      <c r="DO66" s="121"/>
      <c r="DP66" s="121"/>
      <c r="DQ66" s="116" t="s">
        <v>106</v>
      </c>
      <c r="DZ66" s="116">
        <v>43</v>
      </c>
      <c r="EA66" s="116" t="s">
        <v>182</v>
      </c>
      <c r="FA66" s="107"/>
      <c r="FH66" s="92"/>
      <c r="GM66" s="1"/>
    </row>
    <row r="67" spans="4:195" ht="12" customHeight="1" x14ac:dyDescent="0.15">
      <c r="D67" s="33"/>
      <c r="E67" s="214"/>
      <c r="F67" s="215"/>
      <c r="G67" s="215"/>
      <c r="H67" s="215"/>
      <c r="I67" s="215"/>
      <c r="J67" s="215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327"/>
      <c r="BB67" s="328"/>
      <c r="BC67"/>
      <c r="BD67"/>
      <c r="BE67"/>
      <c r="BH67" s="316" t="s">
        <v>122</v>
      </c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8"/>
      <c r="CQ67" s="289" t="s">
        <v>12</v>
      </c>
      <c r="CR67" s="289"/>
      <c r="CS67" s="289"/>
      <c r="CT67" s="304"/>
      <c r="CU67" s="304"/>
      <c r="CV67" s="304"/>
      <c r="CW67" s="289" t="s">
        <v>13</v>
      </c>
      <c r="CX67" s="289"/>
      <c r="CY67" s="289"/>
      <c r="CZ67" s="289"/>
      <c r="DA67" s="289"/>
      <c r="DB67" s="289"/>
      <c r="DC67" s="312" t="s">
        <v>14</v>
      </c>
      <c r="DD67" s="312"/>
      <c r="DE67" s="46"/>
      <c r="DJ67" s="286"/>
      <c r="DK67" s="111" t="str">
        <f>IF(DJ67="*特許庁*",MAX(DK$30:DK67)+1,"")</f>
        <v/>
      </c>
      <c r="DL67" s="111"/>
      <c r="DM67" s="112"/>
      <c r="DN67" s="121"/>
      <c r="DO67" s="121"/>
      <c r="DP67" s="121"/>
      <c r="DQ67" s="116" t="s">
        <v>107</v>
      </c>
      <c r="DZ67" s="116">
        <v>44</v>
      </c>
      <c r="EA67" s="116" t="s">
        <v>183</v>
      </c>
      <c r="FA67" s="107"/>
      <c r="FH67" s="92"/>
      <c r="GM67" s="1"/>
    </row>
    <row r="68" spans="4:195" ht="12" customHeight="1" x14ac:dyDescent="0.15">
      <c r="D68" s="33"/>
      <c r="E68" s="214"/>
      <c r="F68" s="215"/>
      <c r="G68" s="215"/>
      <c r="H68" s="215"/>
      <c r="I68" s="215"/>
      <c r="J68" s="215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327"/>
      <c r="AV68" s="327"/>
      <c r="AW68" s="327"/>
      <c r="AX68" s="327"/>
      <c r="AY68" s="327"/>
      <c r="AZ68" s="327"/>
      <c r="BA68" s="327"/>
      <c r="BB68" s="328"/>
      <c r="BC68"/>
      <c r="BD68"/>
      <c r="BE68"/>
      <c r="BH68" s="316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8"/>
      <c r="CQ68" s="290"/>
      <c r="CR68" s="290"/>
      <c r="CS68" s="290"/>
      <c r="CT68" s="305"/>
      <c r="CU68" s="305"/>
      <c r="CV68" s="305"/>
      <c r="CW68" s="290"/>
      <c r="CX68" s="290"/>
      <c r="CY68" s="290"/>
      <c r="CZ68" s="290"/>
      <c r="DA68" s="290"/>
      <c r="DB68" s="290"/>
      <c r="DC68" s="313"/>
      <c r="DD68" s="313"/>
      <c r="DE68" s="44"/>
      <c r="DJ68" s="286" t="str">
        <f>IF(OR(COUNTIFS(K68,"*特許庁*")&gt;=1,COUNTIFS(K68,"*経済産業*")&gt;=1,COUNTIFS(K68,"*工業所有*")&gt;=1), ASC(E68)&amp;ASC(G68)&amp;"."&amp;ASC(I68)&amp;"_"&amp;K68,"")</f>
        <v/>
      </c>
      <c r="DK68" s="111" t="str">
        <f>IF(DJ68="*特許庁*",MAX(DK$30:DK68)+1,"")</f>
        <v/>
      </c>
      <c r="DL68" s="111"/>
      <c r="DM68" s="112"/>
      <c r="DN68" s="121"/>
      <c r="DO68" s="121"/>
      <c r="DP68" s="121"/>
      <c r="DQ68" s="116" t="s">
        <v>108</v>
      </c>
      <c r="DZ68" s="116">
        <v>45</v>
      </c>
      <c r="EA68" s="116" t="s">
        <v>184</v>
      </c>
      <c r="FA68" s="107"/>
      <c r="FH68" s="92"/>
      <c r="GM68" s="1"/>
    </row>
    <row r="69" spans="4:195" ht="12" customHeight="1" x14ac:dyDescent="0.15">
      <c r="D69" s="33"/>
      <c r="E69" s="214"/>
      <c r="F69" s="215"/>
      <c r="G69" s="215"/>
      <c r="H69" s="215"/>
      <c r="I69" s="215"/>
      <c r="J69" s="215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8"/>
      <c r="BC69"/>
      <c r="BD69"/>
      <c r="BE69"/>
      <c r="BH69" s="316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8"/>
      <c r="CQ69" s="74" t="s">
        <v>22</v>
      </c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6"/>
      <c r="DJ69" s="286"/>
      <c r="DK69" s="111" t="str">
        <f>IF(DJ69="*特許庁*",MAX(DK$30:DK69)+1,"")</f>
        <v/>
      </c>
      <c r="DL69" s="111"/>
      <c r="DM69" s="112"/>
      <c r="DN69" s="121"/>
      <c r="DO69" s="121"/>
      <c r="DP69" s="121"/>
      <c r="DQ69" s="116" t="s">
        <v>120</v>
      </c>
      <c r="DZ69" s="116">
        <v>46</v>
      </c>
      <c r="EA69" s="116" t="s">
        <v>185</v>
      </c>
      <c r="FA69" s="107"/>
      <c r="FH69" s="92"/>
      <c r="GM69" s="1"/>
    </row>
    <row r="70" spans="4:195" ht="12" customHeight="1" x14ac:dyDescent="0.15">
      <c r="D70" s="33"/>
      <c r="E70" s="214"/>
      <c r="F70" s="215"/>
      <c r="G70" s="215"/>
      <c r="H70" s="215"/>
      <c r="I70" s="215"/>
      <c r="J70" s="215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8"/>
      <c r="BC70"/>
      <c r="BD70"/>
      <c r="BE70"/>
      <c r="BH70" s="316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8"/>
      <c r="CQ70" s="31"/>
      <c r="CR70" s="32"/>
      <c r="CS70" s="32"/>
      <c r="CT70" s="32"/>
      <c r="CU70" s="32"/>
      <c r="CV70" s="32"/>
      <c r="CW70" s="32"/>
      <c r="CX70" s="32"/>
      <c r="CY70" s="287" t="s">
        <v>123</v>
      </c>
      <c r="CZ70" s="287"/>
      <c r="DA70" s="289" t="s">
        <v>30</v>
      </c>
      <c r="DB70" s="289"/>
      <c r="DC70" s="33"/>
      <c r="DD70" s="41"/>
      <c r="DE70" s="46"/>
      <c r="DJ70" s="286" t="str">
        <f>IF(OR(COUNTIFS(K70,"*特許庁*")&gt;=1,COUNTIFS(K70,"*経済産業*")&gt;=1,COUNTIFS(K70,"*工業所有*")&gt;=1), ASC(E70)&amp;ASC(G70)&amp;"."&amp;ASC(I70)&amp;"_"&amp;K70,"")</f>
        <v/>
      </c>
      <c r="DK70" s="111" t="str">
        <f>IF(DJ70="*特許庁*",MAX(DK$30:DK70)+1,"")</f>
        <v/>
      </c>
      <c r="DL70" s="111"/>
      <c r="DM70" s="112"/>
      <c r="DN70" s="121"/>
      <c r="DO70" s="121"/>
      <c r="DP70" s="121"/>
      <c r="DQ70" s="116" t="s">
        <v>109</v>
      </c>
      <c r="DZ70" s="116">
        <v>47</v>
      </c>
      <c r="EA70" s="116" t="s">
        <v>185</v>
      </c>
      <c r="FA70" s="107"/>
      <c r="FH70" s="92"/>
      <c r="GM70" s="1"/>
    </row>
    <row r="71" spans="4:195" ht="12" customHeight="1" x14ac:dyDescent="0.15">
      <c r="D71" s="33"/>
      <c r="E71" s="214"/>
      <c r="F71" s="215"/>
      <c r="G71" s="215"/>
      <c r="H71" s="215"/>
      <c r="I71" s="215"/>
      <c r="J71" s="215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8"/>
      <c r="BC71"/>
      <c r="BD71"/>
      <c r="BE71"/>
      <c r="BH71" s="316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8"/>
      <c r="CQ71" s="34"/>
      <c r="CR71" s="35"/>
      <c r="CS71" s="35"/>
      <c r="CT71" s="35"/>
      <c r="CU71" s="35"/>
      <c r="CV71" s="35"/>
      <c r="CW71" s="35"/>
      <c r="CX71" s="35"/>
      <c r="CY71" s="288"/>
      <c r="CZ71" s="288"/>
      <c r="DA71" s="290"/>
      <c r="DB71" s="290"/>
      <c r="DC71" s="36"/>
      <c r="DD71" s="43"/>
      <c r="DE71" s="44"/>
      <c r="DJ71" s="286"/>
      <c r="DK71" s="111" t="str">
        <f>IF(DJ71="*特許庁*",MAX(DK$30:DK71)+1,"")</f>
        <v/>
      </c>
      <c r="DL71" s="111"/>
      <c r="DM71" s="112"/>
      <c r="DN71" s="121"/>
      <c r="DO71" s="121"/>
      <c r="DP71" s="121"/>
      <c r="DZ71" s="116">
        <v>48</v>
      </c>
      <c r="EA71" s="116" t="s">
        <v>186</v>
      </c>
      <c r="FA71" s="107"/>
      <c r="FH71" s="92"/>
      <c r="GM71" s="1"/>
    </row>
    <row r="72" spans="4:195" ht="14.25" customHeight="1" x14ac:dyDescent="0.15">
      <c r="D72" s="33"/>
      <c r="E72" s="214"/>
      <c r="F72" s="215"/>
      <c r="G72" s="215"/>
      <c r="H72" s="215"/>
      <c r="I72" s="215"/>
      <c r="J72" s="215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8"/>
      <c r="BC72"/>
      <c r="BD72"/>
      <c r="BE72"/>
      <c r="BH72" s="316"/>
      <c r="BI72" s="317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7"/>
      <c r="BW72" s="317"/>
      <c r="BX72" s="317"/>
      <c r="BY72" s="317"/>
      <c r="BZ72" s="317"/>
      <c r="CA72" s="317"/>
      <c r="CB72" s="317"/>
      <c r="CC72" s="317"/>
      <c r="CD72" s="317"/>
      <c r="CE72" s="317"/>
      <c r="CF72" s="317"/>
      <c r="CG72" s="317"/>
      <c r="CH72" s="317"/>
      <c r="CI72" s="317"/>
      <c r="CJ72" s="317"/>
      <c r="CK72" s="317"/>
      <c r="CL72" s="317"/>
      <c r="CM72" s="317"/>
      <c r="CN72" s="317"/>
      <c r="CO72" s="317"/>
      <c r="CP72" s="318"/>
      <c r="CQ72" s="77" t="s">
        <v>15</v>
      </c>
      <c r="CR72" s="78"/>
      <c r="CS72" s="78"/>
      <c r="CT72" s="78"/>
      <c r="CU72" s="79"/>
      <c r="CV72" s="74" t="s">
        <v>16</v>
      </c>
      <c r="CW72" s="75"/>
      <c r="CX72" s="75"/>
      <c r="CY72" s="75"/>
      <c r="CZ72" s="75"/>
      <c r="DA72" s="75"/>
      <c r="DB72" s="75"/>
      <c r="DC72" s="75"/>
      <c r="DD72" s="75"/>
      <c r="DE72" s="76"/>
      <c r="DJ72" s="286" t="str">
        <f>IF(OR(COUNTIFS(K72,"*特許庁*")&gt;=1,COUNTIFS(K72,"*経済産業*")&gt;=1,COUNTIFS(K72,"*工業所有*")&gt;=1), ASC(E72)&amp;ASC(G72)&amp;"."&amp;ASC(I72)&amp;"_"&amp;K72,"")</f>
        <v/>
      </c>
      <c r="DK72" s="111"/>
      <c r="DL72" s="111"/>
      <c r="DM72" s="112"/>
      <c r="DN72" s="121"/>
      <c r="DO72" s="121"/>
      <c r="DP72" s="121"/>
      <c r="DZ72" s="116">
        <v>49</v>
      </c>
      <c r="EA72" s="116" t="s">
        <v>186</v>
      </c>
      <c r="FA72" s="107"/>
      <c r="FH72" s="92"/>
      <c r="GM72" s="1"/>
    </row>
    <row r="73" spans="4:195" ht="14.25" customHeight="1" x14ac:dyDescent="0.15">
      <c r="E73" s="243"/>
      <c r="F73" s="244"/>
      <c r="G73" s="244"/>
      <c r="H73" s="244"/>
      <c r="I73" s="244"/>
      <c r="J73" s="24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4"/>
      <c r="AR73" s="414"/>
      <c r="AS73" s="414"/>
      <c r="AT73" s="414"/>
      <c r="AU73" s="414"/>
      <c r="AV73" s="414"/>
      <c r="AW73" s="414"/>
      <c r="AX73" s="414"/>
      <c r="AY73" s="414"/>
      <c r="AZ73" s="414"/>
      <c r="BA73" s="414"/>
      <c r="BB73" s="415"/>
      <c r="BH73" s="316"/>
      <c r="BI73" s="317"/>
      <c r="BJ73" s="317"/>
      <c r="BK73" s="317"/>
      <c r="BL73" s="317"/>
      <c r="BM73" s="317"/>
      <c r="BN73" s="317"/>
      <c r="BO73" s="317"/>
      <c r="BP73" s="317"/>
      <c r="BQ73" s="317"/>
      <c r="BR73" s="317"/>
      <c r="BS73" s="317"/>
      <c r="BT73" s="317"/>
      <c r="BU73" s="317"/>
      <c r="BV73" s="317"/>
      <c r="BW73" s="317"/>
      <c r="BX73" s="317"/>
      <c r="BY73" s="317"/>
      <c r="BZ73" s="317"/>
      <c r="CA73" s="317"/>
      <c r="CB73" s="317"/>
      <c r="CC73" s="317"/>
      <c r="CD73" s="317"/>
      <c r="CE73" s="317"/>
      <c r="CF73" s="317"/>
      <c r="CG73" s="317"/>
      <c r="CH73" s="317"/>
      <c r="CI73" s="317"/>
      <c r="CJ73" s="317"/>
      <c r="CK73" s="317"/>
      <c r="CL73" s="317"/>
      <c r="CM73" s="317"/>
      <c r="CN73" s="317"/>
      <c r="CO73" s="317"/>
      <c r="CP73" s="318"/>
      <c r="CQ73" s="291" t="s">
        <v>124</v>
      </c>
      <c r="CR73" s="289"/>
      <c r="CS73" s="289"/>
      <c r="CT73" s="289"/>
      <c r="CU73" s="292"/>
      <c r="CV73" s="45"/>
      <c r="CW73" s="289" t="s">
        <v>124</v>
      </c>
      <c r="CX73" s="289"/>
      <c r="CY73" s="289"/>
      <c r="CZ73" s="289"/>
      <c r="DA73" s="289"/>
      <c r="DB73" s="289"/>
      <c r="DC73" s="289"/>
      <c r="DD73" s="41"/>
      <c r="DE73" s="46"/>
      <c r="DJ73" s="286"/>
      <c r="DZ73" s="116">
        <v>50</v>
      </c>
      <c r="EA73" s="116" t="s">
        <v>187</v>
      </c>
    </row>
    <row r="74" spans="4:195" ht="15" customHeight="1" x14ac:dyDescent="0.15">
      <c r="E74" s="87" t="s">
        <v>116</v>
      </c>
      <c r="F74" s="88"/>
      <c r="G74" s="88"/>
      <c r="H74" s="89"/>
      <c r="I74" s="69"/>
      <c r="J74" s="86" t="s">
        <v>127</v>
      </c>
      <c r="K74"/>
      <c r="L74"/>
      <c r="M74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BH74" s="319"/>
      <c r="BI74" s="320"/>
      <c r="BJ74" s="320"/>
      <c r="BK74" s="320"/>
      <c r="BL74" s="320"/>
      <c r="BM74" s="320"/>
      <c r="BN74" s="320"/>
      <c r="BO74" s="320"/>
      <c r="BP74" s="320"/>
      <c r="BQ74" s="320"/>
      <c r="BR74" s="320"/>
      <c r="BS74" s="320"/>
      <c r="BT74" s="320"/>
      <c r="BU74" s="320"/>
      <c r="BV74" s="320"/>
      <c r="BW74" s="320"/>
      <c r="BX74" s="320"/>
      <c r="BY74" s="320"/>
      <c r="BZ74" s="320"/>
      <c r="CA74" s="320"/>
      <c r="CB74" s="320"/>
      <c r="CC74" s="320"/>
      <c r="CD74" s="320"/>
      <c r="CE74" s="320"/>
      <c r="CF74" s="320"/>
      <c r="CG74" s="320"/>
      <c r="CH74" s="320"/>
      <c r="CI74" s="320"/>
      <c r="CJ74" s="320"/>
      <c r="CK74" s="320"/>
      <c r="CL74" s="320"/>
      <c r="CM74" s="320"/>
      <c r="CN74" s="320"/>
      <c r="CO74" s="320"/>
      <c r="CP74" s="321"/>
      <c r="CQ74" s="293"/>
      <c r="CR74" s="290"/>
      <c r="CS74" s="290"/>
      <c r="CT74" s="290"/>
      <c r="CU74" s="294"/>
      <c r="CV74" s="42"/>
      <c r="CW74" s="290"/>
      <c r="CX74" s="290"/>
      <c r="CY74" s="290"/>
      <c r="CZ74" s="290"/>
      <c r="DA74" s="290"/>
      <c r="DB74" s="290"/>
      <c r="DC74" s="290"/>
      <c r="DD74" s="43"/>
      <c r="DE74" s="44"/>
      <c r="DJ74" s="286" t="str">
        <f>IF(OR(COUNTIFS(K74,"*特許庁*")&gt;=1,COUNTIFS(K74,"*経済産業*")&gt;=1,COUNTIFS(K74,"*工業所有*")&gt;=1), ASC(E74)&amp;ASC(G74)&amp;"."&amp;ASC(I74)&amp;"_"&amp;K74,"")</f>
        <v/>
      </c>
      <c r="DZ74" s="116">
        <v>51</v>
      </c>
      <c r="EA74" s="116" t="s">
        <v>105</v>
      </c>
    </row>
    <row r="75" spans="4:195" ht="12" customHeight="1" x14ac:dyDescent="0.15">
      <c r="DJ75" s="286"/>
      <c r="DZ75" s="116">
        <v>52</v>
      </c>
      <c r="EA75" s="116" t="s">
        <v>188</v>
      </c>
    </row>
    <row r="76" spans="4:195" ht="12" customHeight="1" x14ac:dyDescent="0.15">
      <c r="BG76" s="3"/>
      <c r="CY76" s="4"/>
      <c r="DF76" s="4"/>
      <c r="DZ76" s="116">
        <v>53</v>
      </c>
      <c r="EA76" s="116" t="s">
        <v>189</v>
      </c>
    </row>
    <row r="77" spans="4:195" ht="12" customHeight="1" x14ac:dyDescent="0.15">
      <c r="DZ77" s="116">
        <v>54</v>
      </c>
      <c r="EA77" s="116" t="s">
        <v>190</v>
      </c>
    </row>
    <row r="78" spans="4:195" ht="12" customHeight="1" x14ac:dyDescent="0.15">
      <c r="DZ78" s="116">
        <v>55</v>
      </c>
      <c r="EA78" s="116" t="s">
        <v>191</v>
      </c>
    </row>
    <row r="79" spans="4:195" ht="12" customHeight="1" x14ac:dyDescent="0.15">
      <c r="DZ79" s="116">
        <v>56</v>
      </c>
      <c r="EA79" s="116" t="s">
        <v>192</v>
      </c>
    </row>
    <row r="80" spans="4:195" ht="12" customHeight="1" x14ac:dyDescent="0.15">
      <c r="DZ80" s="116">
        <v>57</v>
      </c>
      <c r="EA80" s="116" t="s">
        <v>193</v>
      </c>
    </row>
    <row r="81" spans="130:131" ht="12" customHeight="1" x14ac:dyDescent="0.15">
      <c r="DZ81" s="116">
        <v>58</v>
      </c>
      <c r="EA81" s="116" t="s">
        <v>194</v>
      </c>
    </row>
    <row r="82" spans="130:131" ht="12" customHeight="1" x14ac:dyDescent="0.15">
      <c r="DZ82" s="116">
        <v>59</v>
      </c>
      <c r="EA82" s="116" t="s">
        <v>195</v>
      </c>
    </row>
    <row r="83" spans="130:131" ht="12" customHeight="1" x14ac:dyDescent="0.15">
      <c r="DZ83" s="116">
        <v>60</v>
      </c>
      <c r="EA83" s="116" t="s">
        <v>196</v>
      </c>
    </row>
    <row r="84" spans="130:131" ht="12" customHeight="1" x14ac:dyDescent="0.15">
      <c r="DZ84" s="116">
        <v>61</v>
      </c>
      <c r="EA84" s="116" t="s">
        <v>197</v>
      </c>
    </row>
    <row r="85" spans="130:131" ht="12" customHeight="1" x14ac:dyDescent="0.15">
      <c r="DZ85" s="116">
        <v>62</v>
      </c>
      <c r="EA85" s="116" t="s">
        <v>198</v>
      </c>
    </row>
    <row r="86" spans="130:131" ht="12" customHeight="1" x14ac:dyDescent="0.15">
      <c r="DZ86" s="116">
        <v>63</v>
      </c>
      <c r="EA86" s="116" t="s">
        <v>199</v>
      </c>
    </row>
    <row r="87" spans="130:131" ht="12" customHeight="1" x14ac:dyDescent="0.15">
      <c r="DZ87" s="116">
        <v>64</v>
      </c>
      <c r="EA87" s="116" t="s">
        <v>199</v>
      </c>
    </row>
    <row r="88" spans="130:131" ht="12" customHeight="1" x14ac:dyDescent="0.15">
      <c r="DZ88" s="116">
        <v>65</v>
      </c>
      <c r="EA88" s="116" t="s">
        <v>200</v>
      </c>
    </row>
    <row r="89" spans="130:131" ht="12" customHeight="1" x14ac:dyDescent="0.15">
      <c r="DZ89" s="116">
        <v>66</v>
      </c>
      <c r="EA89" s="116" t="s">
        <v>201</v>
      </c>
    </row>
    <row r="90" spans="130:131" ht="12" customHeight="1" x14ac:dyDescent="0.15">
      <c r="DZ90" s="116">
        <v>67</v>
      </c>
      <c r="EA90" s="116" t="s">
        <v>202</v>
      </c>
    </row>
    <row r="91" spans="130:131" ht="12" customHeight="1" x14ac:dyDescent="0.15">
      <c r="DZ91" s="116">
        <v>68</v>
      </c>
      <c r="EA91" s="116" t="s">
        <v>202</v>
      </c>
    </row>
    <row r="92" spans="130:131" ht="12" customHeight="1" x14ac:dyDescent="0.15">
      <c r="DZ92" s="116">
        <v>69</v>
      </c>
      <c r="EA92" s="116" t="s">
        <v>203</v>
      </c>
    </row>
    <row r="93" spans="130:131" ht="12" customHeight="1" x14ac:dyDescent="0.15">
      <c r="DZ93" s="116">
        <v>70</v>
      </c>
      <c r="EA93" s="116" t="s">
        <v>204</v>
      </c>
    </row>
  </sheetData>
  <mergeCells count="255">
    <mergeCell ref="I72:J73"/>
    <mergeCell ref="K72:BB73"/>
    <mergeCell ref="BL32:BM33"/>
    <mergeCell ref="BN32:DE33"/>
    <mergeCell ref="BL34:BM35"/>
    <mergeCell ref="BN34:DE35"/>
    <mergeCell ref="BL30:BM31"/>
    <mergeCell ref="I70:J71"/>
    <mergeCell ref="K15:N15"/>
    <mergeCell ref="P15:T15"/>
    <mergeCell ref="AQ15:AS16"/>
    <mergeCell ref="AT15:AT16"/>
    <mergeCell ref="AU15:AW16"/>
    <mergeCell ref="AX15:AX16"/>
    <mergeCell ref="AY15:BB16"/>
    <mergeCell ref="E27:L28"/>
    <mergeCell ref="E21:H22"/>
    <mergeCell ref="AF21:BB22"/>
    <mergeCell ref="E25:H26"/>
    <mergeCell ref="I25:V26"/>
    <mergeCell ref="K70:BB71"/>
    <mergeCell ref="K46:BB47"/>
    <mergeCell ref="I48:J49"/>
    <mergeCell ref="K48:BB49"/>
    <mergeCell ref="I7:Y7"/>
    <mergeCell ref="Z7:AR7"/>
    <mergeCell ref="AT7:BB9"/>
    <mergeCell ref="BH26:BI27"/>
    <mergeCell ref="BJ26:BK27"/>
    <mergeCell ref="BL26:BM27"/>
    <mergeCell ref="BN26:DE27"/>
    <mergeCell ref="E15:H15"/>
    <mergeCell ref="I15:J15"/>
    <mergeCell ref="U15:AN15"/>
    <mergeCell ref="AO15:AP16"/>
    <mergeCell ref="E17:H20"/>
    <mergeCell ref="I17:BB18"/>
    <mergeCell ref="I19:M20"/>
    <mergeCell ref="N19:BB20"/>
    <mergeCell ref="E13:H14"/>
    <mergeCell ref="X13:Z14"/>
    <mergeCell ref="AA13:AB14"/>
    <mergeCell ref="AC13:AD14"/>
    <mergeCell ref="AE13:AG14"/>
    <mergeCell ref="AH13:AI14"/>
    <mergeCell ref="AJ13:AL14"/>
    <mergeCell ref="AM13:AR14"/>
    <mergeCell ref="BL24:BM25"/>
    <mergeCell ref="CI5:DD5"/>
    <mergeCell ref="BH13:CB14"/>
    <mergeCell ref="BH15:CE15"/>
    <mergeCell ref="CF15:DE15"/>
    <mergeCell ref="BJ17:BL18"/>
    <mergeCell ref="BN17:BP18"/>
    <mergeCell ref="BR17:BT18"/>
    <mergeCell ref="BV17:BX18"/>
    <mergeCell ref="BZ17:CB18"/>
    <mergeCell ref="CM17:CN18"/>
    <mergeCell ref="BN8:DA11"/>
    <mergeCell ref="CI17:CL18"/>
    <mergeCell ref="CO17:CR18"/>
    <mergeCell ref="DJ30:DJ31"/>
    <mergeCell ref="DJ32:DJ33"/>
    <mergeCell ref="DJ34:DJ35"/>
    <mergeCell ref="DJ36:DJ37"/>
    <mergeCell ref="DJ38:DJ39"/>
    <mergeCell ref="DJ40:DJ41"/>
    <mergeCell ref="DJ42:DJ43"/>
    <mergeCell ref="DJ44:DJ45"/>
    <mergeCell ref="DJ46:DJ47"/>
    <mergeCell ref="DJ48:DJ49"/>
    <mergeCell ref="DJ50:DJ51"/>
    <mergeCell ref="DJ52:DJ53"/>
    <mergeCell ref="DJ54:DJ55"/>
    <mergeCell ref="DJ56:DJ57"/>
    <mergeCell ref="DJ58:DJ59"/>
    <mergeCell ref="DJ60:DJ61"/>
    <mergeCell ref="DJ62:DJ63"/>
    <mergeCell ref="DJ64:DJ65"/>
    <mergeCell ref="BH32:BI33"/>
    <mergeCell ref="BJ32:BK33"/>
    <mergeCell ref="I64:J65"/>
    <mergeCell ref="K64:BB65"/>
    <mergeCell ref="I66:J67"/>
    <mergeCell ref="K66:BB67"/>
    <mergeCell ref="I68:J69"/>
    <mergeCell ref="K68:BB69"/>
    <mergeCell ref="I58:J59"/>
    <mergeCell ref="K58:BB59"/>
    <mergeCell ref="I60:J61"/>
    <mergeCell ref="K60:BB61"/>
    <mergeCell ref="I62:J63"/>
    <mergeCell ref="K62:BB63"/>
    <mergeCell ref="I52:J53"/>
    <mergeCell ref="K52:BB53"/>
    <mergeCell ref="I54:J55"/>
    <mergeCell ref="K54:BB55"/>
    <mergeCell ref="I56:J57"/>
    <mergeCell ref="K56:BB57"/>
    <mergeCell ref="I46:J47"/>
    <mergeCell ref="I50:J51"/>
    <mergeCell ref="K50:BB51"/>
    <mergeCell ref="I42:J43"/>
    <mergeCell ref="K42:BB43"/>
    <mergeCell ref="I44:J45"/>
    <mergeCell ref="K44:BB45"/>
    <mergeCell ref="I34:J35"/>
    <mergeCell ref="K34:BB35"/>
    <mergeCell ref="I36:J37"/>
    <mergeCell ref="K36:BB37"/>
    <mergeCell ref="I38:J39"/>
    <mergeCell ref="K38:BB39"/>
    <mergeCell ref="I40:J41"/>
    <mergeCell ref="K40:BB41"/>
    <mergeCell ref="K29:BB29"/>
    <mergeCell ref="I30:J31"/>
    <mergeCell ref="K30:BB31"/>
    <mergeCell ref="I32:J33"/>
    <mergeCell ref="K32:BB33"/>
    <mergeCell ref="I13:M14"/>
    <mergeCell ref="N13:P14"/>
    <mergeCell ref="Q13:R14"/>
    <mergeCell ref="S13:U14"/>
    <mergeCell ref="V13:W14"/>
    <mergeCell ref="I16:AN16"/>
    <mergeCell ref="W25:AA26"/>
    <mergeCell ref="AB25:BB26"/>
    <mergeCell ref="AO23:AP23"/>
    <mergeCell ref="AQ23:BB23"/>
    <mergeCell ref="DJ72:DJ73"/>
    <mergeCell ref="CY70:CZ71"/>
    <mergeCell ref="DA70:DB71"/>
    <mergeCell ref="CQ73:CU74"/>
    <mergeCell ref="BH50:DE50"/>
    <mergeCell ref="CQ67:CS68"/>
    <mergeCell ref="BH56:DE65"/>
    <mergeCell ref="CT67:CV68"/>
    <mergeCell ref="CW73:DC74"/>
    <mergeCell ref="CW67:CY68"/>
    <mergeCell ref="BH51:DE54"/>
    <mergeCell ref="CZ67:DB68"/>
    <mergeCell ref="DC67:DD68"/>
    <mergeCell ref="BH66:CP66"/>
    <mergeCell ref="BH67:CP74"/>
    <mergeCell ref="BH55:DE55"/>
    <mergeCell ref="DJ74:DJ75"/>
    <mergeCell ref="DJ66:DJ67"/>
    <mergeCell ref="DJ68:DJ69"/>
    <mergeCell ref="DJ70:DJ71"/>
    <mergeCell ref="E66:F67"/>
    <mergeCell ref="G50:H51"/>
    <mergeCell ref="BK9:BM10"/>
    <mergeCell ref="BI6:CE7"/>
    <mergeCell ref="CI6:DD7"/>
    <mergeCell ref="BH2:BQ3"/>
    <mergeCell ref="BR3:DH3"/>
    <mergeCell ref="BN30:DE31"/>
    <mergeCell ref="BI5:CE5"/>
    <mergeCell ref="AT1:AV2"/>
    <mergeCell ref="AW1:BE2"/>
    <mergeCell ref="E2:K3"/>
    <mergeCell ref="AN2:AQ3"/>
    <mergeCell ref="E4:K5"/>
    <mergeCell ref="AT5:BB6"/>
    <mergeCell ref="AB6:AD6"/>
    <mergeCell ref="AE6:AF6"/>
    <mergeCell ref="AG6:AH6"/>
    <mergeCell ref="AI6:AJ6"/>
    <mergeCell ref="AK6:AL6"/>
    <mergeCell ref="AM6:AN6"/>
    <mergeCell ref="AO6:AR6"/>
    <mergeCell ref="L2:AM3"/>
    <mergeCell ref="E7:H7"/>
    <mergeCell ref="E56:F57"/>
    <mergeCell ref="G56:H57"/>
    <mergeCell ref="E58:F59"/>
    <mergeCell ref="G58:H59"/>
    <mergeCell ref="E60:F61"/>
    <mergeCell ref="G60:H61"/>
    <mergeCell ref="E62:F63"/>
    <mergeCell ref="G62:H63"/>
    <mergeCell ref="E64:F65"/>
    <mergeCell ref="G64:H65"/>
    <mergeCell ref="G66:H67"/>
    <mergeCell ref="E68:F69"/>
    <mergeCell ref="G68:H69"/>
    <mergeCell ref="E70:F71"/>
    <mergeCell ref="G70:H71"/>
    <mergeCell ref="E72:F73"/>
    <mergeCell ref="G72:H73"/>
    <mergeCell ref="E38:F39"/>
    <mergeCell ref="G38:H39"/>
    <mergeCell ref="E40:F41"/>
    <mergeCell ref="G40:H41"/>
    <mergeCell ref="E42:F43"/>
    <mergeCell ref="G42:H43"/>
    <mergeCell ref="E44:F45"/>
    <mergeCell ref="G44:H45"/>
    <mergeCell ref="E46:F47"/>
    <mergeCell ref="G46:H47"/>
    <mergeCell ref="E48:F49"/>
    <mergeCell ref="G48:H49"/>
    <mergeCell ref="E50:F51"/>
    <mergeCell ref="E52:F53"/>
    <mergeCell ref="G52:H53"/>
    <mergeCell ref="E54:F55"/>
    <mergeCell ref="G54:H55"/>
    <mergeCell ref="BN24:DE25"/>
    <mergeCell ref="A1:D3"/>
    <mergeCell ref="BH38:BI39"/>
    <mergeCell ref="BJ38:BK39"/>
    <mergeCell ref="BL38:BM39"/>
    <mergeCell ref="BN38:DE39"/>
    <mergeCell ref="BH30:BI31"/>
    <mergeCell ref="BJ30:BK31"/>
    <mergeCell ref="E29:F29"/>
    <mergeCell ref="G29:H29"/>
    <mergeCell ref="E30:F31"/>
    <mergeCell ref="G30:H31"/>
    <mergeCell ref="E32:F33"/>
    <mergeCell ref="G32:H33"/>
    <mergeCell ref="E34:F35"/>
    <mergeCell ref="G34:H35"/>
    <mergeCell ref="E36:F37"/>
    <mergeCell ref="G36:H37"/>
    <mergeCell ref="E8:H12"/>
    <mergeCell ref="I8:Y12"/>
    <mergeCell ref="Z8:AR12"/>
    <mergeCell ref="AT10:BB11"/>
    <mergeCell ref="E16:H16"/>
    <mergeCell ref="I29:J29"/>
    <mergeCell ref="BH42:DE48"/>
    <mergeCell ref="M21:M22"/>
    <mergeCell ref="T21:T22"/>
    <mergeCell ref="I21:L22"/>
    <mergeCell ref="N21:S22"/>
    <mergeCell ref="AA21:AE22"/>
    <mergeCell ref="U21:Z22"/>
    <mergeCell ref="BH23:BI23"/>
    <mergeCell ref="BJ23:BK23"/>
    <mergeCell ref="BL23:BM23"/>
    <mergeCell ref="BN23:DE23"/>
    <mergeCell ref="BH36:BI37"/>
    <mergeCell ref="BJ36:BK37"/>
    <mergeCell ref="BL36:BM37"/>
    <mergeCell ref="BN36:DE37"/>
    <mergeCell ref="BH34:BI35"/>
    <mergeCell ref="BJ34:BK35"/>
    <mergeCell ref="BH24:BI25"/>
    <mergeCell ref="BJ24:BK25"/>
    <mergeCell ref="BH28:BI29"/>
    <mergeCell ref="BJ28:BK29"/>
    <mergeCell ref="BL28:BM29"/>
    <mergeCell ref="BN28:DE29"/>
    <mergeCell ref="BH21:BP22"/>
  </mergeCells>
  <phoneticPr fontId="2"/>
  <conditionalFormatting sqref="I25:V26">
    <cfRule type="containsText" dxfId="5" priority="4" operator="containsText" text="該当の場合選択">
      <formula>NOT(ISERROR(SEARCH("該当の場合選択",I25)))</formula>
    </cfRule>
  </conditionalFormatting>
  <conditionalFormatting sqref="N19">
    <cfRule type="cellIs" dxfId="4" priority="5" operator="equal">
      <formula>"マンション・アパート名"</formula>
    </cfRule>
  </conditionalFormatting>
  <conditionalFormatting sqref="AB25">
    <cfRule type="containsText" dxfId="3" priority="3" operator="containsText" text="該当の場合選択">
      <formula>NOT(ISERROR(SEARCH("該当の場合選択",AB25)))</formula>
    </cfRule>
  </conditionalFormatting>
  <conditionalFormatting sqref="AF21:BB22">
    <cfRule type="cellIs" dxfId="2" priority="6" stopIfTrue="1" operator="greaterThanOrEqual">
      <formula>"@"</formula>
    </cfRule>
  </conditionalFormatting>
  <conditionalFormatting sqref="AM13:AR14">
    <cfRule type="containsText" dxfId="1" priority="1" operator="containsText" text="選択">
      <formula>NOT(ISERROR(SEARCH("選択",AM13)))</formula>
    </cfRule>
  </conditionalFormatting>
  <conditionalFormatting sqref="AT1:AV2">
    <cfRule type="containsText" dxfId="0" priority="2" operator="containsText" text="選択">
      <formula>NOT(ISERROR(SEARCH("選択",AT1)))</formula>
    </cfRule>
  </conditionalFormatting>
  <dataValidations count="19">
    <dataValidation type="list" allowBlank="1" showInputMessage="1" sqref="AM13" xr:uid="{C03E2DC8-3740-4707-A9A7-E1CFA81B8A11}">
      <formula1>"男,女"</formula1>
    </dataValidation>
    <dataValidation type="list" allowBlank="1" showInputMessage="1" showErrorMessage="1" sqref="S13:U14" xr:uid="{59020653-159D-4EB6-BCFC-034D7CB5D99D}">
      <formula1>"1,2,3,4,5,6,7,8,9,10,11,12"</formula1>
    </dataValidation>
    <dataValidation type="list" allowBlank="1" showInputMessage="1" sqref="N13" xr:uid="{79853ACB-415F-49E8-8831-B2BB129D5992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X13:Z14" xr:uid="{29529B19-3395-4FFA-8AC9-01AB532B4F89}">
      <formula1>"1,2,3,4,5,6,7,8,9,10,11,12,13,14,15,16,17,18,19,20,21,22,23,24,25,26,27,28,29,30,31,"</formula1>
    </dataValidation>
    <dataValidation type="list" allowBlank="1" sqref="BI6:CE7 CI6:DD7" xr:uid="{9C30D27B-08AB-46A6-A4DF-63AD84F965E2}">
      <formula1>$DR$2:$DR$21</formula1>
    </dataValidation>
    <dataValidation type="list" allowBlank="1" showInputMessage="1" showErrorMessage="1" sqref="BK9:BM10" xr:uid="{C4AAD755-20F0-4750-B200-DF1464FBAED5}">
      <formula1>"〇,-,"</formula1>
    </dataValidation>
    <dataValidation type="list" allowBlank="1" showInputMessage="1" showErrorMessage="1" sqref="I13" xr:uid="{D4AF9192-40D0-49D0-AEED-D688AA9B2660}">
      <formula1>"昭和,平成"</formula1>
    </dataValidation>
    <dataValidation type="list" allowBlank="1" showInputMessage="1" showErrorMessage="1" sqref="BN17" xr:uid="{C95ADBCB-3400-4C10-9A5F-FEEB2D7FC653}">
      <formula1>" ,火,-,"</formula1>
    </dataValidation>
    <dataValidation type="list" allowBlank="1" showInputMessage="1" showErrorMessage="1" sqref="BR17" xr:uid="{ED2FD555-92FE-4CD8-A0DE-0A77254B3863}">
      <formula1>" ,水,-,"</formula1>
    </dataValidation>
    <dataValidation type="list" allowBlank="1" showInputMessage="1" showErrorMessage="1" sqref="BV17" xr:uid="{D3FAB527-A8D7-4398-AA4A-9A81DAADD44B}">
      <formula1>" ,木,-,"</formula1>
    </dataValidation>
    <dataValidation type="list" allowBlank="1" showInputMessage="1" showErrorMessage="1" sqref="BZ17" xr:uid="{8112A037-BA89-48D2-B180-C689BF170FEE}">
      <formula1>" ,金,-,"</formula1>
    </dataValidation>
    <dataValidation type="list" allowBlank="1" showInputMessage="1" showErrorMessage="1" sqref="BJ17" xr:uid="{84E02EB2-8C5A-4773-9956-B47709CCF99F}">
      <formula1>" ,月,-,"</formula1>
    </dataValidation>
    <dataValidation type="list" allowBlank="1" sqref="AT1:AV2" xr:uid="{27FBD1F2-6F36-49E0-85A1-B38072E9BFA3}">
      <formula1>"選択,〇"</formula1>
    </dataValidation>
    <dataValidation type="list" allowBlank="1" sqref="I25:V26" xr:uid="{3B28DE7C-4915-44E0-BF2A-FDE18767582D}">
      <formula1>$DR$1:$DR$21</formula1>
    </dataValidation>
    <dataValidation type="list" allowBlank="1" showInputMessage="1" showErrorMessage="1" sqref="CW73:DC74" xr:uid="{088833BA-02BA-4974-9444-12D0FE361B9A}">
      <formula1>"※選択※,有,無"</formula1>
    </dataValidation>
    <dataValidation type="list" allowBlank="1" showInputMessage="1" sqref="CQ73:CU74" xr:uid="{EEA3CD64-3142-463D-A095-CB522DBD06DD}">
      <formula1>"※選択※,有,無"</formula1>
    </dataValidation>
    <dataValidation type="list" allowBlank="1" showInputMessage="1" prompt="プルダウンより選択" sqref="L2" xr:uid="{637EBD79-9E63-4B23-AC58-0D9F5E1AAACD}">
      <formula1>$DQ$24:$DQ$27</formula1>
    </dataValidation>
    <dataValidation type="list" allowBlank="1" showInputMessage="1" showErrorMessage="1" sqref="E30:F73 BH24:BI39" xr:uid="{7FF453B2-2974-4CB9-922A-FAD90A31EC25}">
      <formula1>"Ｓ,Ｈ,Ｒ"</formula1>
    </dataValidation>
    <dataValidation type="list" allowBlank="1" sqref="AB25:BB26" xr:uid="{A34376F9-4381-440A-8A3A-3186790200EA}">
      <formula1>$DR$23:$DR$72</formula1>
    </dataValidation>
  </dataValidations>
  <printOptions verticalCentered="1"/>
  <pageMargins left="0" right="0" top="0" bottom="0.2" header="0.34" footer="0.51181102362204722"/>
  <pageSetup paperSize="9" scale="95" orientation="portrait" r:id="rId1"/>
  <headerFooter alignWithMargins="0"/>
  <colBreaks count="1" manualBreakCount="1">
    <brk id="57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履歴書様式</vt:lpstr>
      <vt:lpstr>履歴書様式!Print_Area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2025-09-25T06:34:51Z</dcterms:created>
  <dcterms:modified xsi:type="dcterms:W3CDTF">2025-09-25T06:34:55Z</dcterms:modified>
</cp:coreProperties>
</file>