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FFB96AF-066B-41E9-A167-E5331C190F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Y17" i="1"/>
  <c r="Y11" i="1"/>
  <c r="AA5" i="1" l="1"/>
  <c r="AA8" i="1" s="1"/>
  <c r="AB8" i="1"/>
  <c r="AA7" i="1"/>
  <c r="Y6" i="1"/>
  <c r="Y7" i="1" s="1"/>
  <c r="Y14" i="1" s="1"/>
  <c r="Y20" i="1" s="1"/>
  <c r="Y5" i="1"/>
  <c r="Y12" i="1" s="1"/>
  <c r="Y18" i="1" s="1"/>
  <c r="J36" i="1"/>
  <c r="I36" i="1"/>
  <c r="H36" i="1"/>
  <c r="G36" i="1"/>
  <c r="F36" i="1"/>
  <c r="E36" i="1"/>
  <c r="D36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Y13" i="1" l="1"/>
  <c r="Y19" i="1" s="1"/>
  <c r="K33" i="1"/>
  <c r="K35" i="1" l="1"/>
  <c r="K34" i="1"/>
  <c r="K36" i="1" l="1"/>
</calcChain>
</file>

<file path=xl/sharedStrings.xml><?xml version="1.0" encoding="utf-8"?>
<sst xmlns="http://schemas.openxmlformats.org/spreadsheetml/2006/main" count="43" uniqueCount="27">
  <si>
    <t>図表用</t>
    <rPh sb="0" eb="2">
      <t>ズヒョウ</t>
    </rPh>
    <rPh sb="2" eb="3">
      <t>ヨウ</t>
    </rPh>
    <phoneticPr fontId="3"/>
  </si>
  <si>
    <t>国内意匠権所有件数（件）</t>
    <rPh sb="0" eb="2">
      <t>コクナイ</t>
    </rPh>
    <rPh sb="2" eb="5">
      <t>イショウケン</t>
    </rPh>
    <rPh sb="5" eb="7">
      <t>ショユウ</t>
    </rPh>
    <rPh sb="7" eb="9">
      <t>ケンスウ</t>
    </rPh>
    <rPh sb="10" eb="11">
      <t>ケン</t>
    </rPh>
    <phoneticPr fontId="3"/>
  </si>
  <si>
    <t>利用率・未利用率演算　= 利用件数　÷　（利用件数　+　未利用件数）</t>
    <rPh sb="0" eb="3">
      <t>リヨウリツ</t>
    </rPh>
    <rPh sb="4" eb="8">
      <t>ミリヨウリツ</t>
    </rPh>
    <rPh sb="8" eb="10">
      <t>エンザン</t>
    </rPh>
    <rPh sb="13" eb="15">
      <t>リヨウ</t>
    </rPh>
    <rPh sb="15" eb="17">
      <t>ケンスウ</t>
    </rPh>
    <rPh sb="21" eb="23">
      <t>リヨウ</t>
    </rPh>
    <rPh sb="23" eb="25">
      <t>ケンスウ</t>
    </rPh>
    <rPh sb="28" eb="31">
      <t>ミリヨウ</t>
    </rPh>
    <rPh sb="31" eb="33">
      <t>ケンスウ</t>
    </rPh>
    <phoneticPr fontId="3"/>
  </si>
  <si>
    <t>うち利用件数</t>
    <rPh sb="2" eb="4">
      <t>リヨウ</t>
    </rPh>
    <rPh sb="4" eb="6">
      <t>ケンスウ</t>
    </rPh>
    <phoneticPr fontId="3"/>
  </si>
  <si>
    <t>第4-8表の「意匠」「うち、利用件数」「国内権利数」列BC</t>
    <rPh sb="0" eb="1">
      <t>ダイ</t>
    </rPh>
    <rPh sb="4" eb="5">
      <t>ヒョウ</t>
    </rPh>
    <rPh sb="7" eb="9">
      <t>イショウ</t>
    </rPh>
    <rPh sb="14" eb="16">
      <t>リヨウ</t>
    </rPh>
    <rPh sb="16" eb="18">
      <t>ケンスウ</t>
    </rPh>
    <rPh sb="20" eb="22">
      <t>コクナイ</t>
    </rPh>
    <rPh sb="22" eb="24">
      <t>ケンリ</t>
    </rPh>
    <rPh sb="24" eb="25">
      <t>スウ</t>
    </rPh>
    <rPh sb="26" eb="27">
      <t>レツ</t>
    </rPh>
    <phoneticPr fontId="3"/>
  </si>
  <si>
    <t>うち未利用件数</t>
    <rPh sb="2" eb="3">
      <t>ミ</t>
    </rPh>
    <rPh sb="3" eb="5">
      <t>リヨウ</t>
    </rPh>
    <rPh sb="5" eb="7">
      <t>ケンスウ</t>
    </rPh>
    <phoneticPr fontId="3"/>
  </si>
  <si>
    <t>第4-8表の「意匠」「うち、未利用件数」「国内権利数」列ＢO</t>
    <rPh sb="0" eb="1">
      <t>ダイ</t>
    </rPh>
    <rPh sb="4" eb="5">
      <t>ヒョウ</t>
    </rPh>
    <rPh sb="7" eb="9">
      <t>イショウ</t>
    </rPh>
    <rPh sb="14" eb="17">
      <t>ミリヨウ</t>
    </rPh>
    <rPh sb="17" eb="19">
      <t>ケンスウ</t>
    </rPh>
    <rPh sb="21" eb="23">
      <t>コクナイ</t>
    </rPh>
    <rPh sb="23" eb="25">
      <t>ケンリ</t>
    </rPh>
    <rPh sb="25" eb="26">
      <t>スウ</t>
    </rPh>
    <rPh sb="27" eb="28">
      <t>レツ</t>
    </rPh>
    <phoneticPr fontId="3"/>
  </si>
  <si>
    <t>　うち防衛目的件数</t>
    <rPh sb="3" eb="5">
      <t>ボウエイ</t>
    </rPh>
    <rPh sb="5" eb="7">
      <t>モクテキ</t>
    </rPh>
    <rPh sb="7" eb="9">
      <t>ケンスウ</t>
    </rPh>
    <phoneticPr fontId="3"/>
  </si>
  <si>
    <t>第4-8表の「意匠」「うち防衛目的」「国内権利数」列ＢQ</t>
    <rPh sb="0" eb="1">
      <t>ダイ</t>
    </rPh>
    <rPh sb="4" eb="5">
      <t>ヒョウ</t>
    </rPh>
    <rPh sb="7" eb="9">
      <t>イショウ</t>
    </rPh>
    <rPh sb="13" eb="15">
      <t>ボウエイ</t>
    </rPh>
    <rPh sb="15" eb="17">
      <t>モクテキ</t>
    </rPh>
    <rPh sb="19" eb="21">
      <t>コクナイ</t>
    </rPh>
    <rPh sb="21" eb="23">
      <t>ケンリ</t>
    </rPh>
    <rPh sb="23" eb="24">
      <t>スウ</t>
    </rPh>
    <rPh sb="25" eb="26">
      <t>レツ</t>
    </rPh>
    <phoneticPr fontId="3"/>
  </si>
  <si>
    <t>左グラフ用</t>
    <rPh sb="0" eb="1">
      <t>ヒダリ</t>
    </rPh>
    <rPh sb="4" eb="5">
      <t>ヨウ</t>
    </rPh>
    <phoneticPr fontId="3"/>
  </si>
  <si>
    <t>その他</t>
    <rPh sb="2" eb="3">
      <t>タ</t>
    </rPh>
    <phoneticPr fontId="3"/>
  </si>
  <si>
    <t>うち防衛目的件数</t>
    <rPh sb="2" eb="4">
      <t>ボウエイ</t>
    </rPh>
    <rPh sb="4" eb="6">
      <t>モクテキ</t>
    </rPh>
    <rPh sb="6" eb="8">
      <t>ケンスウ</t>
    </rPh>
    <phoneticPr fontId="3"/>
  </si>
  <si>
    <t>右グラフ用</t>
    <rPh sb="0" eb="1">
      <t>ミギ</t>
    </rPh>
    <rPh sb="4" eb="5">
      <t>ヨウ</t>
    </rPh>
    <phoneticPr fontId="3"/>
  </si>
  <si>
    <t>国内意匠所有件数（件）</t>
    <rPh sb="0" eb="2">
      <t>コクナイ</t>
    </rPh>
    <rPh sb="2" eb="4">
      <t>イショウ</t>
    </rPh>
    <rPh sb="4" eb="6">
      <t>ショユウ</t>
    </rPh>
    <rPh sb="6" eb="8">
      <t>ケンスウ</t>
    </rPh>
    <rPh sb="9" eb="10">
      <t>ケン</t>
    </rPh>
    <phoneticPr fontId="3"/>
  </si>
  <si>
    <t>1-2-16図 国内における意匠権所有件数及びその利用率の推移（全体推計値）</t>
    <phoneticPr fontId="3"/>
  </si>
  <si>
    <t>（資料）特許庁「平成29 年知的財産活動調査報告書」</t>
  </si>
  <si>
    <t>2007年</t>
    <phoneticPr fontId="3"/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</si>
  <si>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</si>
  <si>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</si>
  <si>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</si>
  <si>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</si>
  <si>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</si>
  <si>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</si>
  <si>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</si>
  <si>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</si>
  <si>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</si>
  <si>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2009年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</si>
</sst>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0.0%"/>
    <numFmt numFmtId="178" formatCode="_ * #,##0_ ;_ * \-#,##0_ ;_ * &quot;-&quot;??_ ;_ @_ "/>
    <numFmt numFmtId="179" formatCode="0.00_ "/>
    <numFmt numFmtId="180" formatCode="_ * #,##0.0000_ ;_ * \-#,##0.0000_ ;_ * &quot;-&quot;??_ ;_ @_ "/>
    <numFmt numFmtId="181" formatCode="#,##0.0_);[Red]\(#,##0.0\)"/>
    <numFmt numFmtId="182" formatCode="_ * #,##0.00_ ;_ * \-#,##0.00_ ;_ * &quot;-&quot;_ ;_ @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1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176" fontId="6" fillId="0" borderId="5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6" fontId="6" fillId="0" borderId="4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176" fontId="6" fillId="0" borderId="8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178" fontId="6" fillId="0" borderId="7" xfId="0" applyNumberFormat="1" applyFont="1" applyFill="1" applyBorder="1">
      <alignment vertical="center"/>
    </xf>
    <xf numFmtId="43" fontId="6" fillId="0" borderId="0" xfId="0" applyNumberFormat="1" applyFont="1" applyFill="1">
      <alignment vertical="center"/>
    </xf>
    <xf numFmtId="176" fontId="6" fillId="0" borderId="11" xfId="0" applyNumberFormat="1" applyFont="1" applyBorder="1">
      <alignment vertical="center"/>
    </xf>
    <xf numFmtId="176" fontId="6" fillId="0" borderId="10" xfId="0" applyNumberFormat="1" applyFont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13" xfId="0" applyNumberFormat="1" applyFont="1" applyBorder="1">
      <alignment vertical="center"/>
    </xf>
    <xf numFmtId="178" fontId="6" fillId="0" borderId="13" xfId="0" applyNumberFormat="1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0" borderId="0" xfId="0" applyFont="1" applyBorder="1">
      <alignment vertical="center"/>
    </xf>
    <xf numFmtId="176" fontId="6" fillId="0" borderId="0" xfId="0" applyNumberFormat="1" applyFont="1" applyBorder="1">
      <alignment vertical="center"/>
    </xf>
    <xf numFmtId="0" fontId="10" fillId="0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6" fillId="0" borderId="7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176" fontId="6" fillId="0" borderId="12" xfId="0" applyNumberFormat="1" applyFont="1" applyFill="1" applyBorder="1">
      <alignment vertical="center"/>
    </xf>
    <xf numFmtId="180" fontId="6" fillId="0" borderId="0" xfId="0" applyNumberFormat="1" applyFont="1" applyFill="1">
      <alignment vertical="center"/>
    </xf>
    <xf numFmtId="177" fontId="6" fillId="0" borderId="0" xfId="0" applyNumberFormat="1" applyFont="1" applyBorder="1">
      <alignment vertical="center"/>
    </xf>
    <xf numFmtId="181" fontId="6" fillId="0" borderId="0" xfId="0" applyNumberFormat="1" applyFont="1" applyFill="1">
      <alignment vertical="center"/>
    </xf>
    <xf numFmtId="43" fontId="5" fillId="0" borderId="0" xfId="0" applyNumberFormat="1" applyFont="1" applyFill="1" applyAlignment="1">
      <alignment horizontal="left" vertical="center"/>
    </xf>
    <xf numFmtId="177" fontId="6" fillId="0" borderId="7" xfId="0" applyNumberFormat="1" applyFont="1" applyFill="1" applyBorder="1">
      <alignment vertical="center"/>
    </xf>
    <xf numFmtId="182" fontId="6" fillId="0" borderId="0" xfId="0" applyNumberFormat="1" applyFont="1" applyFill="1">
      <alignment vertical="center"/>
    </xf>
    <xf numFmtId="0" fontId="5" fillId="0" borderId="0" xfId="0" applyFont="1" applyFill="1" applyAlignment="1">
      <alignment horizontal="left" vertical="center"/>
    </xf>
    <xf numFmtId="177" fontId="6" fillId="0" borderId="14" xfId="0" applyNumberFormat="1" applyFont="1" applyFill="1" applyBorder="1">
      <alignment vertical="center"/>
    </xf>
    <xf numFmtId="176" fontId="4" fillId="2" borderId="18" xfId="0" applyNumberFormat="1" applyFont="1" applyFill="1" applyBorder="1">
      <alignment vertical="center"/>
    </xf>
    <xf numFmtId="176" fontId="4" fillId="2" borderId="14" xfId="0" applyNumberFormat="1" applyFont="1" applyFill="1" applyBorder="1">
      <alignment vertical="center"/>
    </xf>
    <xf numFmtId="177" fontId="4" fillId="0" borderId="0" xfId="0" applyNumberFormat="1" applyFont="1">
      <alignment vertical="center"/>
    </xf>
    <xf numFmtId="176" fontId="4" fillId="2" borderId="19" xfId="0" applyNumberFormat="1" applyFont="1" applyFill="1" applyBorder="1">
      <alignment vertical="center"/>
    </xf>
    <xf numFmtId="176" fontId="4" fillId="2" borderId="12" xfId="0" applyNumberFormat="1" applyFont="1" applyFill="1" applyBorder="1">
      <alignment vertical="center"/>
    </xf>
    <xf numFmtId="176" fontId="4" fillId="2" borderId="11" xfId="0" applyNumberFormat="1" applyFont="1" applyFill="1" applyBorder="1">
      <alignment vertical="center"/>
    </xf>
    <xf numFmtId="176" fontId="4" fillId="2" borderId="10" xfId="0" applyNumberFormat="1" applyFont="1" applyFill="1" applyBorder="1">
      <alignment vertical="center"/>
    </xf>
    <xf numFmtId="176" fontId="4" fillId="2" borderId="13" xfId="0" applyNumberFormat="1" applyFont="1" applyFill="1" applyBorder="1">
      <alignment vertical="center"/>
    </xf>
    <xf numFmtId="0" fontId="6" fillId="2" borderId="0" xfId="0" applyFont="1" applyFill="1">
      <alignment vertical="center"/>
    </xf>
    <xf numFmtId="0" fontId="11" fillId="2" borderId="0" xfId="0" applyFont="1" applyFill="1" applyAlignment="1">
      <alignment horizontal="justify" vertical="center"/>
    </xf>
    <xf numFmtId="0" fontId="11" fillId="2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4" fillId="5" borderId="9" xfId="0" applyFont="1" applyFill="1" applyBorder="1">
      <alignment vertical="center"/>
    </xf>
    <xf numFmtId="0" fontId="4" fillId="5" borderId="12" xfId="0" applyFont="1" applyFill="1" applyBorder="1">
      <alignment vertical="center"/>
    </xf>
    <xf numFmtId="0" fontId="4" fillId="5" borderId="10" xfId="0" applyFont="1" applyFill="1" applyBorder="1">
      <alignment vertical="center"/>
    </xf>
    <xf numFmtId="0" fontId="4" fillId="4" borderId="15" xfId="0" applyFont="1" applyFill="1" applyBorder="1">
      <alignment vertical="center"/>
    </xf>
    <xf numFmtId="0" fontId="4" fillId="4" borderId="16" xfId="0" applyFont="1" applyFill="1" applyBorder="1">
      <alignment vertical="center"/>
    </xf>
    <xf numFmtId="0" fontId="4" fillId="4" borderId="17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176" fontId="6" fillId="0" borderId="0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43" fontId="13" fillId="0" borderId="0" xfId="0" applyNumberFormat="1" applyFont="1" applyFill="1">
      <alignment vertical="center"/>
    </xf>
    <xf numFmtId="179" fontId="13" fillId="0" borderId="0" xfId="0" applyNumberFormat="1" applyFont="1" applyFill="1">
      <alignment vertical="center"/>
    </xf>
    <xf numFmtId="177" fontId="13" fillId="0" borderId="0" xfId="0" applyNumberFormat="1" applyFont="1" applyFill="1">
      <alignment vertical="center"/>
    </xf>
    <xf numFmtId="41" fontId="13" fillId="0" borderId="0" xfId="0" applyNumberFormat="1" applyFont="1" applyFill="1">
      <alignment vertical="center"/>
    </xf>
    <xf numFmtId="38" fontId="13" fillId="0" borderId="0" xfId="1" applyFont="1" applyFill="1">
      <alignment vertical="center"/>
    </xf>
    <xf numFmtId="0" fontId="6" fillId="2" borderId="6" xfId="0" applyFont="1" applyFill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2" borderId="9" xfId="0" applyFont="1" applyFill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2" borderId="0" xfId="0" applyFont="1" applyFill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4" fillId="5" borderId="17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3487048296179"/>
          <c:y val="9.6026246719160102E-2"/>
          <c:w val="0.68236742146362139"/>
          <c:h val="0.83733666436171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'39'!$O$12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rgbClr val="70AD47">
                <a:lumMod val="60000"/>
                <a:lumOff val="40000"/>
              </a:srgbClr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F9F-4486-966E-113DA8EF8AB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F9F-4486-966E-113DA8EF8AB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F9F-4486-966E-113DA8EF8AB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F9F-4486-966E-113DA8EF8ABA}"/>
              </c:ext>
            </c:extLst>
          </c:dPt>
          <c:cat>
            <c:numRef>
              <c:f>'39'!$R$10:$Y$10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'39'!$R$12:$Y$12</c:f>
              <c:numCache>
                <c:formatCode>#,##0_);[Red]\(#,##0\)</c:formatCode>
                <c:ptCount val="8"/>
                <c:pt idx="0">
                  <c:v>153912.81434531978</c:v>
                </c:pt>
                <c:pt idx="1">
                  <c:v>158276.59168731247</c:v>
                </c:pt>
                <c:pt idx="2">
                  <c:v>153737.69690133719</c:v>
                </c:pt>
                <c:pt idx="3">
                  <c:v>149118.55252463624</c:v>
                </c:pt>
                <c:pt idx="4">
                  <c:v>155184.14353165356</c:v>
                </c:pt>
                <c:pt idx="5">
                  <c:v>152290.6130489916</c:v>
                </c:pt>
                <c:pt idx="6">
                  <c:v>158832.75230255333</c:v>
                </c:pt>
                <c:pt idx="7">
                  <c:v>152794.07411938318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9F-4486-966E-113DA8EF8ABA}"/>
            </c:ext>
          </c:extLst>
        </c:ser>
        <c:ser>
          <c:idx val="2"/>
          <c:order val="1"/>
          <c:tx>
            <c:strRef>
              <c:f>'39'!$O$14</c:f>
              <c:strCache>
                <c:ptCount val="1"/>
                <c:pt idx="0">
                  <c:v>うち防衛目的件数</c:v>
                </c:pt>
              </c:strCache>
            </c:strRef>
          </c:tx>
          <c:spPr>
            <a:solidFill>
              <a:srgbClr val="FFFF99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F9F-4486-966E-113DA8EF8AB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F9F-4486-966E-113DA8EF8AB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F9F-4486-966E-113DA8EF8ABA}"/>
              </c:ext>
            </c:extLst>
          </c:dPt>
          <c:cat>
            <c:numRef>
              <c:f>'39'!$R$10:$Y$10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'39'!$R$14:$Y$14</c:f>
              <c:numCache>
                <c:formatCode>#,##0_);[Red]\(#,##0\)</c:formatCode>
                <c:ptCount val="8"/>
                <c:pt idx="0">
                  <c:v>56994</c:v>
                </c:pt>
                <c:pt idx="1">
                  <c:v>52976.214874117657</c:v>
                </c:pt>
                <c:pt idx="2">
                  <c:v>55357.762493692702</c:v>
                </c:pt>
                <c:pt idx="3">
                  <c:v>55184.649047547828</c:v>
                </c:pt>
                <c:pt idx="4">
                  <c:v>57710.450442916394</c:v>
                </c:pt>
                <c:pt idx="5">
                  <c:v>61318.742383807723</c:v>
                </c:pt>
                <c:pt idx="6">
                  <c:v>54662.674425659156</c:v>
                </c:pt>
                <c:pt idx="7">
                  <c:v>57816.139537061819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9F-4486-966E-113DA8EF8ABA}"/>
            </c:ext>
          </c:extLst>
        </c:ser>
        <c:ser>
          <c:idx val="1"/>
          <c:order val="2"/>
          <c:tx>
            <c:strRef>
              <c:f>'39'!$O$13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E7E6E6">
                <a:lumMod val="90000"/>
              </a:srgbClr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F9F-4486-966E-113DA8EF8AB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F9F-4486-966E-113DA8EF8AB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F9F-4486-966E-113DA8EF8AB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F9F-4486-966E-113DA8EF8AB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F9F-4486-966E-113DA8EF8ABA}"/>
              </c:ext>
            </c:extLst>
          </c:dPt>
          <c:cat>
            <c:numRef>
              <c:f>'39'!$R$10:$Y$10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'39'!$R$13:$Y$13</c:f>
              <c:numCache>
                <c:formatCode>#,##0_);[Red]\(#,##0\)</c:formatCode>
                <c:ptCount val="8"/>
                <c:pt idx="0">
                  <c:v>27565.645506748257</c:v>
                </c:pt>
                <c:pt idx="1">
                  <c:v>20608.193438569848</c:v>
                </c:pt>
                <c:pt idx="2">
                  <c:v>16306.540604970127</c:v>
                </c:pt>
                <c:pt idx="3">
                  <c:v>22179.79842781592</c:v>
                </c:pt>
                <c:pt idx="4">
                  <c:v>14044.406025430042</c:v>
                </c:pt>
                <c:pt idx="5">
                  <c:v>10854.644567200681</c:v>
                </c:pt>
                <c:pt idx="6">
                  <c:v>9267.5732717875362</c:v>
                </c:pt>
                <c:pt idx="7">
                  <c:v>10095.786343555003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F9F-4486-966E-113DA8EF8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>
              <a:solidFill>
                <a:sysClr val="windowText" lastClr="000000"/>
              </a:solidFill>
              <a:prstDash val="solid"/>
            </a:ln>
          </c:spPr>
        </c:serLines>
        <c:axId val="129695104"/>
        <c:axId val="129697280"/>
      </c:barChart>
      <c:catAx>
        <c:axId val="129695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800" baseline="0"/>
                  <a:t>（年）</a:t>
                </a:r>
              </a:p>
            </c:rich>
          </c:tx>
          <c:layout>
            <c:manualLayout>
              <c:xMode val="edge"/>
              <c:yMode val="edge"/>
              <c:x val="0.8354653494400156"/>
              <c:y val="0.9387501208241321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697280"/>
        <c:crosses val="autoZero"/>
        <c:auto val="1"/>
        <c:lblAlgn val="ctr"/>
        <c:lblOffset val="100"/>
        <c:noMultiLvlLbl val="0"/>
      </c:catAx>
      <c:valAx>
        <c:axId val="129697280"/>
        <c:scaling>
          <c:orientation val="minMax"/>
          <c:max val="25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695104"/>
        <c:crosses val="autoZero"/>
        <c:crossBetween val="between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24722951297754"/>
          <c:y val="0.10838730090245569"/>
          <c:w val="0.70951776189266669"/>
          <c:h val="0.798993418130426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'39'!$O$18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rgbClr val="70AD47">
                <a:lumMod val="60000"/>
                <a:lumOff val="40000"/>
              </a:srgbClr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5C-4CD2-9FF9-66B65BC985C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55C-4CD2-9FF9-66B65BC985C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55C-4CD2-9FF9-66B65BC985C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55C-4CD2-9FF9-66B65BC985C5}"/>
              </c:ext>
            </c:extLst>
          </c:dPt>
          <c:dLbls>
            <c:dLbl>
              <c:idx val="4"/>
              <c:layout>
                <c:manualLayout>
                  <c:x val="1.6472300457146211E-3"/>
                  <c:y val="1.168009404229880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5C-4CD2-9FF9-66B65BC985C5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'39'!$R$16:$Y$16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'39'!$R$18:$Y$18</c:f>
              <c:numCache>
                <c:formatCode>0.0%</c:formatCode>
                <c:ptCount val="8"/>
                <c:pt idx="0">
                  <c:v>0.64540981304097234</c:v>
                </c:pt>
                <c:pt idx="1">
                  <c:v>0.68263568123708807</c:v>
                </c:pt>
                <c:pt idx="2">
                  <c:v>0.68206003895855927</c:v>
                </c:pt>
                <c:pt idx="3">
                  <c:v>0.6584094723428966</c:v>
                </c:pt>
                <c:pt idx="4">
                  <c:v>0.6838143445227729</c:v>
                </c:pt>
                <c:pt idx="5">
                  <c:v>0.67846341974210389</c:v>
                </c:pt>
                <c:pt idx="6">
                  <c:v>0.71301227000243905</c:v>
                </c:pt>
                <c:pt idx="7">
                  <c:v>0.69229687511614169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5C-4CD2-9FF9-66B65BC985C5}"/>
            </c:ext>
          </c:extLst>
        </c:ser>
        <c:ser>
          <c:idx val="2"/>
          <c:order val="1"/>
          <c:tx>
            <c:strRef>
              <c:f>'39'!$O$20</c:f>
              <c:strCache>
                <c:ptCount val="1"/>
                <c:pt idx="0">
                  <c:v>うち防衛目的件数</c:v>
                </c:pt>
              </c:strCache>
            </c:strRef>
          </c:tx>
          <c:spPr>
            <a:solidFill>
              <a:srgbClr val="FFFF99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55C-4CD2-9FF9-66B65BC985C5}"/>
              </c:ext>
            </c:extLst>
          </c:dPt>
          <c:dLbls>
            <c:dLbl>
              <c:idx val="0"/>
              <c:layout>
                <c:manualLayout>
                  <c:x val="-7.8932708605880671E-4"/>
                  <c:y val="2.593966294753696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5C-4CD2-9FF9-66B65BC985C5}"/>
                </c:ext>
              </c:extLst>
            </c:dLbl>
            <c:dLbl>
              <c:idx val="1"/>
              <c:layout>
                <c:manualLayout>
                  <c:x val="1.8530979473728218E-4"/>
                  <c:y val="3.386069984495181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5C-4CD2-9FF9-66B65BC985C5}"/>
                </c:ext>
              </c:extLst>
            </c:dLbl>
            <c:dLbl>
              <c:idx val="2"/>
              <c:layout>
                <c:manualLayout>
                  <c:x val="1.1599466755333155E-3"/>
                  <c:y val="1.079013771927156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5C-4CD2-9FF9-66B65BC985C5}"/>
                </c:ext>
              </c:extLst>
            </c:dLbl>
            <c:dLbl>
              <c:idx val="3"/>
              <c:layout>
                <c:manualLayout>
                  <c:x val="6.7259316491853226E-4"/>
                  <c:y val="1.12755500157074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5C-4CD2-9FF9-66B65BC985C5}"/>
                </c:ext>
              </c:extLst>
            </c:dLbl>
            <c:dLbl>
              <c:idx val="4"/>
              <c:layout>
                <c:manualLayout>
                  <c:x val="1.6472300457146211E-3"/>
                  <c:y val="3.10953698355272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5C-4CD2-9FF9-66B65BC985C5}"/>
                </c:ext>
              </c:extLst>
            </c:dLbl>
            <c:dLbl>
              <c:idx val="5"/>
              <c:layout>
                <c:manualLayout>
                  <c:x val="0"/>
                  <c:y val="3.28767123287671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5C-4CD2-9FF9-66B65BC985C5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'39'!$R$16:$Y$16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'39'!$R$20:$Y$20</c:f>
              <c:numCache>
                <c:formatCode>0.0%</c:formatCode>
                <c:ptCount val="8"/>
                <c:pt idx="0">
                  <c:v>0.2389956095658628</c:v>
                </c:pt>
                <c:pt idx="1">
                  <c:v>0.22848264638778257</c:v>
                </c:pt>
                <c:pt idx="2">
                  <c:v>0.24559570231716091</c:v>
                </c:pt>
                <c:pt idx="3">
                  <c:v>0.24365912252817132</c:v>
                </c:pt>
                <c:pt idx="4">
                  <c:v>0.25429939518071548</c:v>
                </c:pt>
                <c:pt idx="5">
                  <c:v>0.27317851585914765</c:v>
                </c:pt>
                <c:pt idx="6">
                  <c:v>0.24538489078374395</c:v>
                </c:pt>
                <c:pt idx="7">
                  <c:v>0.26195998086622846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55C-4CD2-9FF9-66B65BC985C5}"/>
            </c:ext>
          </c:extLst>
        </c:ser>
        <c:ser>
          <c:idx val="1"/>
          <c:order val="2"/>
          <c:tx>
            <c:strRef>
              <c:f>'39'!$O$19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E7E6E6">
                <a:lumMod val="90000"/>
              </a:srgbClr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C55C-4CD2-9FF9-66B65BC985C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55C-4CD2-9FF9-66B65BC985C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C55C-4CD2-9FF9-66B65BC985C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55C-4CD2-9FF9-66B65BC985C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C55C-4CD2-9FF9-66B65BC985C5}"/>
              </c:ext>
            </c:extLst>
          </c:dPt>
          <c:dLbls>
            <c:numFmt formatCode="0.0%" sourceLinked="0"/>
            <c:spPr>
              <a:noFill/>
            </c:spPr>
            <c:txPr>
              <a:bodyPr/>
              <a:lstStyle/>
              <a:p>
                <a:pPr>
                  <a:defRPr sz="750" spc="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'39'!$R$16:$Y$16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'39'!$R$19:$Y$19</c:f>
              <c:numCache>
                <c:formatCode>0.0%</c:formatCode>
                <c:ptCount val="8"/>
                <c:pt idx="0">
                  <c:v>0.1155923123655435</c:v>
                </c:pt>
                <c:pt idx="1">
                  <c:v>8.888167237512927E-2</c:v>
                </c:pt>
                <c:pt idx="2">
                  <c:v>7.2344258724279853E-2</c:v>
                </c:pt>
                <c:pt idx="3">
                  <c:v>9.7931405128932059E-2</c:v>
                </c:pt>
                <c:pt idx="4">
                  <c:v>6.1886260296511585E-2</c:v>
                </c:pt>
                <c:pt idx="5">
                  <c:v>4.8358064398748492E-2</c:v>
                </c:pt>
                <c:pt idx="6">
                  <c:v>4.1602839213817092E-2</c:v>
                </c:pt>
                <c:pt idx="7">
                  <c:v>4.57431440176298E-2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55C-4CD2-9FF9-66B65BC98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9723008"/>
        <c:axId val="129729280"/>
      </c:barChart>
      <c:catAx>
        <c:axId val="12972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83230491537395035"/>
              <c:y val="0.9396923708558776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72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729280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972300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9</xdr:row>
      <xdr:rowOff>95250</xdr:rowOff>
    </xdr:from>
    <xdr:to>
      <xdr:col>6</xdr:col>
      <xdr:colOff>6350</xdr:colOff>
      <xdr:row>30</xdr:row>
      <xdr:rowOff>57150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9</xdr:row>
      <xdr:rowOff>158750</xdr:rowOff>
    </xdr:from>
    <xdr:to>
      <xdr:col>11</xdr:col>
      <xdr:colOff>76200</xdr:colOff>
      <xdr:row>31</xdr:row>
      <xdr:rowOff>3175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0.87044</cdr:x>
      <cdr:y>0.26743</cdr:y>
    </cdr:from>
    <cdr:to>
      <cdr:x>0.98758</cdr:x>
      <cdr:y>0.39402</cdr:y>
    </cdr:to>
    <cdr:sp macro="" textlink="">
      <cdr:nvSpPr>
        <cdr:cNvPr id="134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7700" y="922512"/>
          <a:ext cx="336129" cy="436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0.87695</cdr:x>
      <cdr:y>0.64207</cdr:y>
    </cdr:from>
    <cdr:to>
      <cdr:x>0.97505</cdr:x>
      <cdr:y>0.75289</cdr:y>
    </cdr:to>
    <cdr:sp macro="" textlink="">
      <cdr:nvSpPr>
        <cdr:cNvPr id="134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1738" y="2142806"/>
          <a:ext cx="301112" cy="3698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0.83578</cdr:x>
      <cdr:y>0.42037</cdr:y>
    </cdr:from>
    <cdr:to>
      <cdr:x>0.87441</cdr:x>
      <cdr:y>0.93293</cdr:y>
    </cdr:to>
    <cdr:sp macro="" textlink="">
      <cdr:nvSpPr>
        <cdr:cNvPr id="134148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98237" y="1450073"/>
          <a:ext cx="110865" cy="1768084"/>
        </a:xfrm>
        <a:prstGeom xmlns:a="http://schemas.openxmlformats.org/drawingml/2006/main" prst="rightBrace">
          <a:avLst>
            <a:gd name="adj1" fmla="val 58550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0.37998</cdr:x>
      <cdr:y>0.31105</cdr:y>
    </cdr:from>
    <cdr:to>
      <cdr:x>0.65083</cdr:x>
      <cdr:y>0.35926</cdr:y>
    </cdr:to>
    <cdr:sp macro="" textlink="">
      <cdr:nvSpPr>
        <cdr:cNvPr id="1341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1823" y="1066599"/>
          <a:ext cx="778252" cy="1653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b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0.34706</cdr:x>
      <cdr:y>0.04688</cdr:y>
    </cdr:to>
    <cdr:sp macro="" textlink="">
      <cdr:nvSpPr>
        <cdr:cNvPr id="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123948" cy="1428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権利所有件数（件）</a:t>
          </a:r>
        </a:p>
      </cdr:txBody>
    </cdr:sp>
  </cdr:relSizeAnchor>
  <cdr:relSizeAnchor xmlns:cdr="http://schemas.openxmlformats.org/drawingml/2006/chartDrawing">
    <cdr:from>
      <cdr:x>0.83425</cdr:x>
      <cdr:y>0.19177</cdr:y>
    </cdr:from>
    <cdr:to>
      <cdr:x>0.86793</cdr:x>
      <cdr:y>0.4195</cdr:y>
    </cdr:to>
    <cdr:sp macro="" textlink="">
      <cdr:nvSpPr>
        <cdr:cNvPr id="8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393866" y="661508"/>
          <a:ext cx="96632" cy="785558"/>
        </a:xfrm>
        <a:prstGeom xmlns:a="http://schemas.openxmlformats.org/drawingml/2006/main" prst="rightBrace">
          <a:avLst>
            <a:gd name="adj1" fmla="val 58550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0.85101</cdr:x>
      <cdr:y>0.19051</cdr:y>
    </cdr:from>
    <cdr:to>
      <cdr:x>1</cdr:x>
      <cdr:y>0.30868</cdr:y>
    </cdr:to>
    <cdr:sp macro="" textlink="">
      <cdr:nvSpPr>
        <cdr:cNvPr id="135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5298" y="662332"/>
          <a:ext cx="410602" cy="410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0.87731</cdr:x>
      <cdr:y>0.57168</cdr:y>
    </cdr:from>
    <cdr:to>
      <cdr:x>0.98425</cdr:x>
      <cdr:y>0.69828</cdr:y>
    </cdr:to>
    <cdr:sp macro="" textlink="">
      <cdr:nvSpPr>
        <cdr:cNvPr id="1351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5263" y="1949401"/>
          <a:ext cx="306600" cy="43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利用件数</a:t>
          </a:r>
        </a:p>
      </cdr:txBody>
    </cdr:sp>
  </cdr:relSizeAnchor>
  <cdr:relSizeAnchor xmlns:cdr="http://schemas.openxmlformats.org/drawingml/2006/chartDrawing">
    <cdr:from>
      <cdr:x>0.82527</cdr:x>
      <cdr:y>0.10671</cdr:y>
    </cdr:from>
    <cdr:to>
      <cdr:x>0.86095</cdr:x>
      <cdr:y>0.35251</cdr:y>
    </cdr:to>
    <cdr:sp macro="" textlink="">
      <cdr:nvSpPr>
        <cdr:cNvPr id="135171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3869" y="370978"/>
          <a:ext cx="97878" cy="854555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0.32974</cdr:x>
      <cdr:y>0.2095</cdr:y>
    </cdr:from>
    <cdr:to>
      <cdr:x>0.61371</cdr:x>
      <cdr:y>0.25623</cdr:y>
    </cdr:to>
    <cdr:sp macro="" textlink="">
      <cdr:nvSpPr>
        <cdr:cNvPr id="1351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5379" y="714385"/>
          <a:ext cx="814149" cy="1593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0.00396</cdr:x>
      <cdr:y>0</cdr:y>
    </cdr:from>
    <cdr:to>
      <cdr:x>0.2714</cdr:x>
      <cdr:y>0.05538</cdr:y>
    </cdr:to>
    <cdr:sp macro="" textlink="">
      <cdr:nvSpPr>
        <cdr:cNvPr id="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00" y="0"/>
          <a:ext cx="858462" cy="1714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利用率（％）</a:t>
          </a:r>
        </a:p>
      </cdr:txBody>
    </cdr:sp>
  </cdr:relSizeAnchor>
  <cdr:relSizeAnchor xmlns:cdr="http://schemas.openxmlformats.org/drawingml/2006/chartDrawing">
    <cdr:from>
      <cdr:x>0.82412</cdr:x>
      <cdr:y>0.35391</cdr:y>
    </cdr:from>
    <cdr:to>
      <cdr:x>0.86447</cdr:x>
      <cdr:y>0.89638</cdr:y>
    </cdr:to>
    <cdr:sp macro="" textlink="">
      <cdr:nvSpPr>
        <cdr:cNvPr id="8" name="AutoShape 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56692" y="1238006"/>
          <a:ext cx="110491" cy="1897624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2"/>
  <sheetViews>
    <sheetView tabSelected="1" zoomScaleNormal="100" workbookViewId="0">
      <selection activeCell="O29" sqref="O29"/>
    </sheetView>
  </sheetViews>
  <sheetFormatPr defaultColWidth="8.625" defaultRowHeight="12.95" customHeight="1" x14ac:dyDescent="0.15"/>
  <cols>
    <col min="1" max="1" width="2.625" style="2" customWidth="1"/>
    <col min="2" max="2" width="3.625" style="2" customWidth="1"/>
    <col min="3" max="3" width="14.875" style="2" customWidth="1"/>
    <col min="4" max="11" width="7.625" style="2" customWidth="1"/>
    <col min="12" max="12" width="2.625" style="2" customWidth="1"/>
    <col min="13" max="16384" width="8.625" style="2"/>
  </cols>
  <sheetData>
    <row r="1" spans="1:37" ht="12.95" customHeight="1" x14ac:dyDescent="0.15">
      <c r="A1" s="56" t="s">
        <v>14</v>
      </c>
      <c r="M1" s="3"/>
      <c r="N1" s="4"/>
      <c r="O1" s="4"/>
      <c r="P1" s="4"/>
      <c r="Q1" s="4"/>
      <c r="R1" s="4"/>
      <c r="S1" s="4"/>
      <c r="T1" s="4"/>
      <c r="U1" s="4"/>
      <c r="V1" s="4"/>
      <c r="Y1" s="43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2.95" customHeight="1" x14ac:dyDescent="0.15">
      <c r="A2" s="1"/>
      <c r="C2" s="5"/>
      <c r="M2" s="4"/>
      <c r="N2" s="4" t="s">
        <v>0</v>
      </c>
      <c r="O2" s="4"/>
      <c r="P2" s="4"/>
      <c r="Q2" s="4"/>
      <c r="R2" s="4"/>
      <c r="S2" s="4"/>
      <c r="T2" s="4"/>
      <c r="U2" s="4"/>
      <c r="V2" s="4"/>
      <c r="Y2" s="6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3.5" customHeight="1" thickBot="1" x14ac:dyDescent="0.2">
      <c r="A3" s="7"/>
      <c r="M3" s="4"/>
      <c r="N3" s="8"/>
      <c r="O3" s="9"/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24</v>
      </c>
      <c r="Y3" s="10" t="s">
        <v>25</v>
      </c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2.95" customHeight="1" thickTop="1" thickBot="1" x14ac:dyDescent="0.2">
      <c r="A4" s="1"/>
      <c r="B4" s="11"/>
      <c r="H4" s="12"/>
      <c r="I4" s="12"/>
      <c r="J4" s="13"/>
      <c r="K4" s="13"/>
      <c r="L4" s="13"/>
      <c r="M4" s="4"/>
      <c r="N4" s="87" t="s">
        <v>1</v>
      </c>
      <c r="O4" s="87"/>
      <c r="P4" s="14">
        <v>240737</v>
      </c>
      <c r="Q4" s="15">
        <v>238136</v>
      </c>
      <c r="R4" s="15">
        <v>238473</v>
      </c>
      <c r="S4" s="15">
        <v>231861</v>
      </c>
      <c r="T4" s="15">
        <v>225402</v>
      </c>
      <c r="U4" s="15">
        <v>226483</v>
      </c>
      <c r="V4" s="15">
        <v>226939</v>
      </c>
      <c r="W4" s="16">
        <v>224464</v>
      </c>
      <c r="X4" s="16">
        <v>222763</v>
      </c>
      <c r="Y4" s="16">
        <v>220706</v>
      </c>
      <c r="Z4" s="4"/>
      <c r="AA4" s="65" t="s">
        <v>2</v>
      </c>
      <c r="AB4" s="65"/>
      <c r="AC4" s="68"/>
      <c r="AD4" s="68"/>
      <c r="AE4" s="68"/>
      <c r="AF4" s="65"/>
      <c r="AG4" s="65"/>
      <c r="AH4" s="4"/>
      <c r="AI4" s="4"/>
      <c r="AJ4" s="4"/>
      <c r="AK4" s="4"/>
    </row>
    <row r="5" spans="1:37" ht="12.95" customHeight="1" x14ac:dyDescent="0.15">
      <c r="M5" s="4"/>
      <c r="N5" s="71"/>
      <c r="O5" s="72" t="s">
        <v>3</v>
      </c>
      <c r="P5" s="18">
        <v>161536.46276549151</v>
      </c>
      <c r="Q5" s="19">
        <v>151062.41172629333</v>
      </c>
      <c r="R5" s="19">
        <v>153912.81434531978</v>
      </c>
      <c r="S5" s="19">
        <v>158276.59168731247</v>
      </c>
      <c r="T5" s="19">
        <v>153737.69690133719</v>
      </c>
      <c r="U5" s="19">
        <v>149118.55252463624</v>
      </c>
      <c r="V5" s="19">
        <v>155184.14353165356</v>
      </c>
      <c r="W5" s="20">
        <v>152290.6130489916</v>
      </c>
      <c r="X5" s="20">
        <v>158832.75230255333</v>
      </c>
      <c r="Y5" s="20">
        <f>Y4*AA5</f>
        <v>152794.07411938318</v>
      </c>
      <c r="Z5" s="3"/>
      <c r="AA5" s="66">
        <f>AB5/(AB5+AB6)</f>
        <v>0.69229687511614169</v>
      </c>
      <c r="AB5" s="69">
        <v>148097.079270018</v>
      </c>
      <c r="AC5" s="65" t="s">
        <v>4</v>
      </c>
      <c r="AD5" s="65"/>
      <c r="AE5" s="65"/>
      <c r="AF5" s="65"/>
      <c r="AG5" s="65"/>
      <c r="AH5" s="4"/>
      <c r="AI5" s="4"/>
      <c r="AJ5" s="4"/>
      <c r="AK5" s="4"/>
    </row>
    <row r="6" spans="1:37" ht="12.95" customHeight="1" x14ac:dyDescent="0.15">
      <c r="M6" s="4"/>
      <c r="N6" s="73"/>
      <c r="O6" s="74" t="s">
        <v>5</v>
      </c>
      <c r="P6" s="22">
        <v>79200.537234508476</v>
      </c>
      <c r="Q6" s="23">
        <v>87073.588273706671</v>
      </c>
      <c r="R6" s="23">
        <v>84560</v>
      </c>
      <c r="S6" s="23">
        <v>73584.408312687505</v>
      </c>
      <c r="T6" s="23">
        <v>71664.303098662829</v>
      </c>
      <c r="U6" s="23">
        <v>77364.447475363748</v>
      </c>
      <c r="V6" s="23">
        <v>71754.856468346436</v>
      </c>
      <c r="W6" s="24">
        <v>72173.386951008404</v>
      </c>
      <c r="X6" s="24">
        <v>63930.247697446692</v>
      </c>
      <c r="Y6" s="24">
        <f>Y4*AA6</f>
        <v>67911.925880616822</v>
      </c>
      <c r="Z6" s="3"/>
      <c r="AA6" s="66">
        <f>AB6/(AB6+AB5)</f>
        <v>0.30770312488385826</v>
      </c>
      <c r="AB6" s="69">
        <v>65824.266605149794</v>
      </c>
      <c r="AC6" s="65" t="s">
        <v>6</v>
      </c>
      <c r="AD6" s="65"/>
      <c r="AE6" s="65"/>
      <c r="AF6" s="65"/>
      <c r="AG6" s="65"/>
      <c r="AH6" s="4"/>
      <c r="AI6" s="4"/>
      <c r="AJ6" s="4"/>
      <c r="AK6" s="4"/>
    </row>
    <row r="7" spans="1:37" ht="12.95" customHeight="1" x14ac:dyDescent="0.15">
      <c r="M7" s="4"/>
      <c r="N7" s="75"/>
      <c r="O7" s="76" t="s">
        <v>7</v>
      </c>
      <c r="P7" s="25">
        <v>59937.430417506323</v>
      </c>
      <c r="Q7" s="25">
        <v>59596.182746833903</v>
      </c>
      <c r="R7" s="25">
        <v>56994</v>
      </c>
      <c r="S7" s="25">
        <v>52976.214874117657</v>
      </c>
      <c r="T7" s="25">
        <v>55357.762493692702</v>
      </c>
      <c r="U7" s="26">
        <v>55184.649047547828</v>
      </c>
      <c r="V7" s="26">
        <v>57710.450442916394</v>
      </c>
      <c r="W7" s="27">
        <v>61318.742383807723</v>
      </c>
      <c r="X7" s="27">
        <v>54662.674425659156</v>
      </c>
      <c r="Y7" s="27">
        <f>Y6*AA7</f>
        <v>57816.139537061819</v>
      </c>
      <c r="Z7" s="3"/>
      <c r="AA7" s="67">
        <f>AB7/AB6</f>
        <v>0.85134000821442601</v>
      </c>
      <c r="AB7" s="69">
        <v>56038.831672336797</v>
      </c>
      <c r="AC7" s="65" t="s">
        <v>8</v>
      </c>
      <c r="AD7" s="65"/>
      <c r="AE7" s="65"/>
      <c r="AF7" s="65"/>
      <c r="AG7" s="65"/>
      <c r="AH7" s="4"/>
      <c r="AI7" s="4"/>
      <c r="AJ7" s="4"/>
      <c r="AK7" s="4"/>
    </row>
    <row r="8" spans="1:37" ht="12.95" customHeight="1" x14ac:dyDescent="0.15">
      <c r="M8" s="4"/>
      <c r="N8" s="77"/>
      <c r="O8" s="78"/>
      <c r="P8" s="30"/>
      <c r="Q8" s="30"/>
      <c r="R8" s="30"/>
      <c r="S8" s="30"/>
      <c r="T8" s="30"/>
      <c r="U8" s="30"/>
      <c r="V8" s="30"/>
      <c r="W8" s="30"/>
      <c r="X8" s="30"/>
      <c r="Y8" s="64"/>
      <c r="Z8" s="4"/>
      <c r="AA8" s="66">
        <f>SUM(AA5:AA6)</f>
        <v>1</v>
      </c>
      <c r="AB8" s="70">
        <f>SUM(AB5:AB6)</f>
        <v>213921.34587516781</v>
      </c>
      <c r="AC8" s="65"/>
      <c r="AD8" s="65"/>
      <c r="AE8" s="65"/>
      <c r="AF8" s="65"/>
      <c r="AG8" s="65"/>
      <c r="AH8" s="4"/>
      <c r="AI8" s="4"/>
      <c r="AJ8" s="4"/>
      <c r="AK8" s="4"/>
    </row>
    <row r="9" spans="1:37" ht="24" customHeight="1" x14ac:dyDescent="0.15">
      <c r="B9" s="31"/>
      <c r="C9" s="31"/>
      <c r="D9" s="31"/>
      <c r="E9" s="31"/>
      <c r="F9" s="31"/>
      <c r="G9" s="31"/>
      <c r="H9" s="31"/>
      <c r="I9" s="31"/>
      <c r="J9" s="31"/>
      <c r="K9" s="31"/>
      <c r="M9" s="4"/>
      <c r="N9" s="79" t="s">
        <v>9</v>
      </c>
      <c r="O9" s="79"/>
      <c r="P9" s="4"/>
      <c r="Q9" s="4"/>
      <c r="R9" s="4"/>
      <c r="S9" s="4"/>
      <c r="T9" s="4"/>
      <c r="U9" s="4"/>
      <c r="V9" s="4"/>
      <c r="W9" s="4"/>
      <c r="X9" s="4"/>
      <c r="Y9" s="17"/>
      <c r="Z9" s="4"/>
      <c r="AA9" s="4"/>
      <c r="AB9" s="4"/>
      <c r="AC9" s="4"/>
      <c r="AD9" s="4"/>
      <c r="AE9" s="4"/>
      <c r="AF9" s="4"/>
      <c r="AG9" s="4"/>
      <c r="AH9" s="4"/>
      <c r="AI9" s="3"/>
      <c r="AJ9" s="4"/>
      <c r="AK9" s="4"/>
    </row>
    <row r="10" spans="1:37" ht="12.95" customHeight="1" thickBot="1" x14ac:dyDescent="0.2">
      <c r="B10" s="32"/>
      <c r="C10" s="32"/>
      <c r="D10" s="32"/>
      <c r="E10" s="32"/>
      <c r="F10" s="32"/>
      <c r="G10" s="32"/>
      <c r="H10" s="32"/>
      <c r="I10" s="32"/>
      <c r="J10" s="32"/>
      <c r="K10" s="32"/>
      <c r="M10" s="4"/>
      <c r="N10" s="80"/>
      <c r="O10" s="81"/>
      <c r="P10" s="10">
        <v>2007</v>
      </c>
      <c r="Q10" s="10">
        <v>2008</v>
      </c>
      <c r="R10" s="10">
        <v>2009</v>
      </c>
      <c r="S10" s="10">
        <v>2010</v>
      </c>
      <c r="T10" s="10">
        <v>2011</v>
      </c>
      <c r="U10" s="10">
        <v>2012</v>
      </c>
      <c r="V10" s="10">
        <v>2013</v>
      </c>
      <c r="W10" s="10">
        <v>2014</v>
      </c>
      <c r="X10" s="10">
        <v>2015</v>
      </c>
      <c r="Y10" s="10">
        <v>2016</v>
      </c>
      <c r="Z10" s="4"/>
      <c r="AA10" s="4"/>
      <c r="AB10" s="4"/>
      <c r="AC10" s="4"/>
      <c r="AD10" s="4"/>
      <c r="AE10" s="4"/>
      <c r="AF10" s="4"/>
      <c r="AG10" s="4"/>
      <c r="AH10" s="4"/>
      <c r="AI10" s="33"/>
      <c r="AJ10" s="4"/>
      <c r="AK10" s="4"/>
    </row>
    <row r="11" spans="1:37" ht="12.95" customHeight="1" thickTop="1" thickBot="1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M11" s="4"/>
      <c r="N11" s="87" t="s">
        <v>1</v>
      </c>
      <c r="O11" s="87"/>
      <c r="P11" s="14">
        <v>240737</v>
      </c>
      <c r="Q11" s="15">
        <v>238136</v>
      </c>
      <c r="R11" s="15">
        <v>238473</v>
      </c>
      <c r="S11" s="15">
        <v>231861</v>
      </c>
      <c r="T11" s="15">
        <v>225402</v>
      </c>
      <c r="U11" s="16">
        <v>226483</v>
      </c>
      <c r="V11" s="16">
        <v>226939</v>
      </c>
      <c r="W11" s="16">
        <v>224464</v>
      </c>
      <c r="X11" s="16">
        <v>222763</v>
      </c>
      <c r="Y11" s="16">
        <f>Y4</f>
        <v>220706</v>
      </c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2.95" customHeight="1" x14ac:dyDescent="0.15">
      <c r="B12" s="32"/>
      <c r="C12" s="32"/>
      <c r="D12" s="32"/>
      <c r="E12" s="32"/>
      <c r="F12" s="32"/>
      <c r="G12" s="32"/>
      <c r="H12" s="32"/>
      <c r="I12" s="32"/>
      <c r="J12" s="32"/>
      <c r="K12" s="32"/>
      <c r="M12" s="4"/>
      <c r="N12" s="71"/>
      <c r="O12" s="72" t="s">
        <v>3</v>
      </c>
      <c r="P12" s="18">
        <v>161536.46276549151</v>
      </c>
      <c r="Q12" s="19">
        <v>151062.41172629333</v>
      </c>
      <c r="R12" s="19">
        <v>153912.81434531978</v>
      </c>
      <c r="S12" s="19">
        <v>158276.59168731247</v>
      </c>
      <c r="T12" s="19">
        <v>153737.69690133719</v>
      </c>
      <c r="U12" s="34">
        <v>149118.55252463624</v>
      </c>
      <c r="V12" s="34">
        <v>155184.14353165356</v>
      </c>
      <c r="W12" s="34">
        <v>152290.6130489916</v>
      </c>
      <c r="X12" s="34">
        <v>158832.75230255333</v>
      </c>
      <c r="Y12" s="34">
        <f>Y5</f>
        <v>152794.07411938318</v>
      </c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ht="12.95" customHeight="1" x14ac:dyDescent="0.15">
      <c r="B13" s="32"/>
      <c r="C13" s="32"/>
      <c r="D13" s="32"/>
      <c r="E13" s="32"/>
      <c r="F13" s="32"/>
      <c r="G13" s="32"/>
      <c r="H13" s="32"/>
      <c r="I13" s="32"/>
      <c r="J13" s="32"/>
      <c r="K13" s="32"/>
      <c r="M13" s="4"/>
      <c r="N13" s="73"/>
      <c r="O13" s="74" t="s">
        <v>10</v>
      </c>
      <c r="P13" s="22">
        <v>19263.106817002154</v>
      </c>
      <c r="Q13" s="23">
        <v>27477.405526872768</v>
      </c>
      <c r="R13" s="35">
        <v>27565.645506748257</v>
      </c>
      <c r="S13" s="35">
        <v>20608.193438569848</v>
      </c>
      <c r="T13" s="35">
        <v>16306.540604970127</v>
      </c>
      <c r="U13" s="35">
        <v>22179.79842781592</v>
      </c>
      <c r="V13" s="35">
        <v>14044.406025430042</v>
      </c>
      <c r="W13" s="35">
        <v>10854.644567200681</v>
      </c>
      <c r="X13" s="35">
        <v>9267.5732717875362</v>
      </c>
      <c r="Y13" s="35">
        <f>Y6-Y7</f>
        <v>10095.786343555003</v>
      </c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ht="12.95" customHeight="1" x14ac:dyDescent="0.15">
      <c r="B14" s="32"/>
      <c r="C14" s="32"/>
      <c r="D14" s="32"/>
      <c r="E14" s="32"/>
      <c r="F14" s="32"/>
      <c r="G14" s="32"/>
      <c r="H14" s="32"/>
      <c r="I14" s="32"/>
      <c r="J14" s="32"/>
      <c r="K14" s="32"/>
      <c r="M14" s="4"/>
      <c r="N14" s="75"/>
      <c r="O14" s="76" t="s">
        <v>11</v>
      </c>
      <c r="P14" s="25">
        <v>59937.430417506323</v>
      </c>
      <c r="Q14" s="25">
        <v>59596.182746833903</v>
      </c>
      <c r="R14" s="25">
        <v>56994</v>
      </c>
      <c r="S14" s="25">
        <v>52976.214874117657</v>
      </c>
      <c r="T14" s="25">
        <v>55357.762493692702</v>
      </c>
      <c r="U14" s="36">
        <v>55184.649047547828</v>
      </c>
      <c r="V14" s="36">
        <v>57710.450442916394</v>
      </c>
      <c r="W14" s="36">
        <v>61318.742383807723</v>
      </c>
      <c r="X14" s="36">
        <v>54662.674425659156</v>
      </c>
      <c r="Y14" s="36">
        <f>Y7</f>
        <v>57816.139537061819</v>
      </c>
      <c r="Z14" s="4"/>
      <c r="AA14" s="4"/>
      <c r="AB14" s="3"/>
      <c r="AC14" s="4"/>
      <c r="AD14" s="4"/>
      <c r="AE14" s="4"/>
      <c r="AF14" s="4"/>
      <c r="AG14" s="4"/>
      <c r="AH14" s="4"/>
      <c r="AI14" s="4"/>
      <c r="AJ14" s="4"/>
      <c r="AK14" s="4"/>
    </row>
    <row r="15" spans="1:37" ht="12.95" customHeight="1" thickBot="1" x14ac:dyDescent="0.2">
      <c r="B15" s="32"/>
      <c r="C15" s="32"/>
      <c r="D15" s="32"/>
      <c r="E15" s="32"/>
      <c r="F15" s="32"/>
      <c r="G15" s="32"/>
      <c r="H15" s="32"/>
      <c r="I15" s="32"/>
      <c r="J15" s="32"/>
      <c r="K15" s="32"/>
      <c r="M15" s="4"/>
      <c r="N15" s="77" t="s">
        <v>12</v>
      </c>
      <c r="O15" s="78"/>
      <c r="P15" s="30"/>
      <c r="Q15" s="30"/>
      <c r="R15" s="30"/>
      <c r="S15" s="30"/>
      <c r="T15" s="30"/>
      <c r="U15" s="30"/>
      <c r="V15" s="30"/>
      <c r="W15" s="4"/>
      <c r="X15" s="10"/>
      <c r="Y15" s="17"/>
      <c r="Z15" s="29"/>
      <c r="AA15" s="17"/>
      <c r="AB15" s="37"/>
      <c r="AC15" s="17"/>
      <c r="AD15" s="4"/>
      <c r="AE15" s="38"/>
      <c r="AF15" s="38"/>
      <c r="AG15" s="17"/>
      <c r="AH15" s="4"/>
      <c r="AI15" s="4"/>
      <c r="AJ15" s="4"/>
      <c r="AK15" s="4"/>
    </row>
    <row r="16" spans="1:37" ht="12.95" customHeight="1" thickTop="1" thickBot="1" x14ac:dyDescent="0.2">
      <c r="B16" s="32"/>
      <c r="C16" s="32"/>
      <c r="D16" s="32"/>
      <c r="E16" s="32"/>
      <c r="F16" s="32"/>
      <c r="G16" s="32"/>
      <c r="H16" s="32"/>
      <c r="I16" s="32"/>
      <c r="J16" s="32"/>
      <c r="K16" s="32"/>
      <c r="M16" s="4"/>
      <c r="N16" s="80"/>
      <c r="O16" s="81"/>
      <c r="P16" s="10">
        <v>2007</v>
      </c>
      <c r="Q16" s="10">
        <v>2008</v>
      </c>
      <c r="R16" s="10">
        <v>2009</v>
      </c>
      <c r="S16" s="10">
        <v>2010</v>
      </c>
      <c r="T16" s="10">
        <v>2011</v>
      </c>
      <c r="U16" s="10">
        <v>2012</v>
      </c>
      <c r="V16" s="10">
        <v>2013</v>
      </c>
      <c r="W16" s="10">
        <v>2014</v>
      </c>
      <c r="X16" s="10">
        <v>2015</v>
      </c>
      <c r="Y16" s="10">
        <v>2016</v>
      </c>
      <c r="Z16" s="29"/>
      <c r="AA16" s="37"/>
      <c r="AB16" s="37"/>
      <c r="AC16" s="39"/>
      <c r="AD16" s="40"/>
      <c r="AE16" s="38"/>
      <c r="AF16" s="38"/>
      <c r="AG16" s="17"/>
      <c r="AH16" s="4"/>
      <c r="AI16" s="4"/>
      <c r="AJ16" s="4"/>
      <c r="AK16" s="4"/>
    </row>
    <row r="17" spans="2:37" ht="12.95" customHeight="1" thickTop="1" thickBot="1" x14ac:dyDescent="0.2">
      <c r="B17" s="32"/>
      <c r="C17" s="32"/>
      <c r="D17" s="32"/>
      <c r="E17" s="32"/>
      <c r="F17" s="32"/>
      <c r="G17" s="32"/>
      <c r="H17" s="32"/>
      <c r="I17" s="32"/>
      <c r="J17" s="32"/>
      <c r="K17" s="32"/>
      <c r="M17" s="4"/>
      <c r="N17" s="88" t="s">
        <v>13</v>
      </c>
      <c r="O17" s="88"/>
      <c r="P17" s="16">
        <v>240737</v>
      </c>
      <c r="Q17" s="16">
        <v>238136</v>
      </c>
      <c r="R17" s="16">
        <v>238473</v>
      </c>
      <c r="S17" s="16">
        <v>231861</v>
      </c>
      <c r="T17" s="15">
        <v>225402</v>
      </c>
      <c r="U17" s="16">
        <v>226483</v>
      </c>
      <c r="V17" s="16">
        <v>226939</v>
      </c>
      <c r="W17" s="16">
        <v>224464</v>
      </c>
      <c r="X17" s="16">
        <v>222763</v>
      </c>
      <c r="Y17" s="16">
        <f>Y4</f>
        <v>220706</v>
      </c>
      <c r="Z17" s="29"/>
      <c r="AA17" s="37"/>
      <c r="AB17" s="21"/>
      <c r="AC17" s="39"/>
      <c r="AD17" s="40"/>
      <c r="AE17" s="38"/>
      <c r="AF17" s="38"/>
      <c r="AG17" s="17"/>
      <c r="AH17" s="4"/>
      <c r="AI17" s="4"/>
      <c r="AJ17" s="4"/>
      <c r="AK17" s="4"/>
    </row>
    <row r="18" spans="2:37" ht="12.95" customHeight="1" x14ac:dyDescent="0.15">
      <c r="B18" s="32"/>
      <c r="C18" s="32"/>
      <c r="D18" s="32"/>
      <c r="E18" s="32"/>
      <c r="F18" s="32"/>
      <c r="G18" s="32"/>
      <c r="H18" s="32"/>
      <c r="I18" s="32"/>
      <c r="J18" s="32"/>
      <c r="K18" s="32"/>
      <c r="M18" s="4"/>
      <c r="N18" s="82"/>
      <c r="O18" s="83" t="s">
        <v>3</v>
      </c>
      <c r="P18" s="41">
        <v>0.67100804099698641</v>
      </c>
      <c r="Q18" s="41">
        <v>0.63435352792645094</v>
      </c>
      <c r="R18" s="41">
        <v>0.64540981304097234</v>
      </c>
      <c r="S18" s="41">
        <v>0.68263568123708807</v>
      </c>
      <c r="T18" s="41">
        <v>0.68206003895855927</v>
      </c>
      <c r="U18" s="41">
        <v>0.6584094723428966</v>
      </c>
      <c r="V18" s="41">
        <v>0.6838143445227729</v>
      </c>
      <c r="W18" s="41">
        <v>0.67846341974210389</v>
      </c>
      <c r="X18" s="41">
        <v>0.71301227000243905</v>
      </c>
      <c r="Y18" s="41">
        <f>Y12/Y11</f>
        <v>0.69229687511614169</v>
      </c>
      <c r="Z18" s="29"/>
      <c r="AA18" s="21"/>
      <c r="AB18" s="42"/>
      <c r="AC18" s="39"/>
      <c r="AD18" s="43"/>
      <c r="AE18" s="38"/>
      <c r="AF18" s="38"/>
      <c r="AG18" s="17"/>
      <c r="AH18" s="4"/>
      <c r="AI18" s="4"/>
      <c r="AJ18" s="4"/>
      <c r="AK18" s="4"/>
    </row>
    <row r="19" spans="2:37" ht="12.95" customHeight="1" x14ac:dyDescent="0.15">
      <c r="B19" s="32"/>
      <c r="C19" s="32"/>
      <c r="D19" s="32"/>
      <c r="E19" s="32"/>
      <c r="F19" s="32"/>
      <c r="G19" s="32"/>
      <c r="H19" s="32"/>
      <c r="I19" s="32"/>
      <c r="J19" s="32"/>
      <c r="K19" s="32"/>
      <c r="M19" s="4"/>
      <c r="N19" s="84"/>
      <c r="O19" s="85" t="s">
        <v>10</v>
      </c>
      <c r="P19" s="44">
        <v>0.08</v>
      </c>
      <c r="Q19" s="44">
        <v>0.11538534924107555</v>
      </c>
      <c r="R19" s="44">
        <v>0.1155923123655435</v>
      </c>
      <c r="S19" s="44">
        <v>8.888167237512927E-2</v>
      </c>
      <c r="T19" s="44">
        <v>7.2344258724279853E-2</v>
      </c>
      <c r="U19" s="44">
        <v>9.7931405128932059E-2</v>
      </c>
      <c r="V19" s="44">
        <v>6.1886260296511585E-2</v>
      </c>
      <c r="W19" s="44">
        <v>4.8358064398748492E-2</v>
      </c>
      <c r="X19" s="44">
        <v>4.1602839213817092E-2</v>
      </c>
      <c r="Y19" s="44">
        <f>Y13/Y11</f>
        <v>4.57431440176298E-2</v>
      </c>
      <c r="Z19" s="3"/>
      <c r="AA19" s="42"/>
      <c r="AB19" s="39"/>
      <c r="AC19" s="39"/>
      <c r="AD19" s="4"/>
      <c r="AE19" s="38"/>
      <c r="AF19" s="38"/>
      <c r="AG19" s="17"/>
      <c r="AH19" s="4"/>
      <c r="AI19" s="4"/>
      <c r="AJ19" s="4"/>
      <c r="AK19" s="4"/>
    </row>
    <row r="20" spans="2:37" ht="12.95" customHeight="1" x14ac:dyDescent="0.15">
      <c r="B20" s="32"/>
      <c r="C20" s="32"/>
      <c r="D20" s="32"/>
      <c r="E20" s="32"/>
      <c r="F20" s="32"/>
      <c r="G20" s="32"/>
      <c r="H20" s="32"/>
      <c r="I20" s="32"/>
      <c r="J20" s="32"/>
      <c r="K20" s="32"/>
      <c r="M20" s="4"/>
      <c r="N20" s="86"/>
      <c r="O20" s="76" t="s">
        <v>11</v>
      </c>
      <c r="P20" s="44">
        <v>0.24897294557899999</v>
      </c>
      <c r="Q20" s="44">
        <v>0.25026112283247348</v>
      </c>
      <c r="R20" s="44">
        <v>0.2389956095658628</v>
      </c>
      <c r="S20" s="44">
        <v>0.22848264638778257</v>
      </c>
      <c r="T20" s="44">
        <v>0.24559570231716091</v>
      </c>
      <c r="U20" s="44">
        <v>0.24365912252817132</v>
      </c>
      <c r="V20" s="44">
        <v>0.25429939518071548</v>
      </c>
      <c r="W20" s="44">
        <v>0.27317851585914765</v>
      </c>
      <c r="X20" s="44">
        <v>0.24538489078374395</v>
      </c>
      <c r="Y20" s="44">
        <f>Y14/Y11</f>
        <v>0.26195998086622846</v>
      </c>
      <c r="Z20" s="3"/>
      <c r="AA20" s="29"/>
      <c r="AB20" s="38"/>
      <c r="AC20" s="4"/>
      <c r="AD20" s="38"/>
      <c r="AE20" s="38"/>
      <c r="AF20" s="38"/>
      <c r="AG20" s="17"/>
      <c r="AH20" s="4"/>
      <c r="AI20" s="4"/>
      <c r="AJ20" s="4"/>
      <c r="AK20" s="4"/>
    </row>
    <row r="21" spans="2:37" ht="12.95" customHeight="1" x14ac:dyDescent="0.15">
      <c r="B21" s="32"/>
      <c r="C21" s="32"/>
      <c r="D21" s="32"/>
      <c r="E21" s="32"/>
      <c r="F21" s="32"/>
      <c r="G21" s="32"/>
      <c r="H21" s="32"/>
      <c r="I21" s="32"/>
      <c r="J21" s="32"/>
      <c r="K21" s="32"/>
      <c r="M21" s="4"/>
      <c r="N21" s="28"/>
      <c r="O21" s="29"/>
      <c r="P21" s="30"/>
      <c r="Q21" s="30"/>
      <c r="R21" s="30"/>
      <c r="S21" s="30"/>
      <c r="T21" s="30"/>
      <c r="U21" s="30"/>
      <c r="V21" s="4"/>
      <c r="W21" s="4"/>
      <c r="X21" s="4"/>
      <c r="Y21" s="4"/>
      <c r="Z21" s="29"/>
      <c r="AA21" s="29"/>
      <c r="AB21" s="38"/>
      <c r="AC21" s="38"/>
      <c r="AD21" s="38"/>
      <c r="AE21" s="38"/>
      <c r="AF21" s="38"/>
      <c r="AG21" s="17"/>
      <c r="AH21" s="4"/>
      <c r="AI21" s="4"/>
      <c r="AJ21" s="4"/>
      <c r="AK21" s="4"/>
    </row>
    <row r="22" spans="2:37" ht="12.95" customHeight="1" x14ac:dyDescent="0.15">
      <c r="B22" s="32"/>
      <c r="C22" s="32"/>
      <c r="D22" s="32"/>
      <c r="E22" s="32"/>
      <c r="F22" s="32"/>
      <c r="G22" s="32"/>
      <c r="H22" s="32"/>
      <c r="I22" s="32"/>
      <c r="J22" s="32"/>
      <c r="K22" s="32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2:37" ht="12.95" customHeight="1" x14ac:dyDescent="0.15">
      <c r="B23" s="32"/>
      <c r="C23" s="32"/>
      <c r="D23" s="32"/>
      <c r="E23" s="32"/>
      <c r="F23" s="32"/>
      <c r="G23" s="32"/>
      <c r="H23" s="32"/>
      <c r="I23" s="32"/>
      <c r="J23" s="32"/>
      <c r="K23" s="32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2:37" ht="12.95" customHeight="1" x14ac:dyDescent="0.15"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2:37" ht="12.95" customHeight="1" x14ac:dyDescent="0.15"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2:37" ht="12.95" customHeight="1" x14ac:dyDescent="0.15"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2:37" ht="12.95" customHeight="1" x14ac:dyDescent="0.15"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2:37" ht="12.95" customHeight="1" x14ac:dyDescent="0.15"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2:37" ht="12.95" customHeight="1" x14ac:dyDescent="0.15">
      <c r="B29" s="32"/>
      <c r="C29" s="32"/>
      <c r="D29" s="32"/>
      <c r="E29" s="32"/>
      <c r="F29" s="32"/>
      <c r="G29" s="32"/>
      <c r="H29" s="32"/>
      <c r="I29" s="32"/>
      <c r="J29" s="32"/>
      <c r="K29" s="32"/>
    </row>
    <row r="30" spans="2:37" ht="12.95" customHeight="1" x14ac:dyDescent="0.15"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2:37" ht="12.95" customHeight="1" x14ac:dyDescent="0.15">
      <c r="B31" s="32"/>
      <c r="C31" s="32"/>
      <c r="D31" s="32"/>
      <c r="E31" s="32"/>
      <c r="F31" s="32"/>
      <c r="G31" s="32"/>
      <c r="H31" s="32"/>
      <c r="I31" s="32"/>
      <c r="J31" s="32"/>
      <c r="K31" s="32"/>
    </row>
    <row r="32" spans="2:37" ht="12.95" customHeight="1" x14ac:dyDescent="0.15">
      <c r="B32" s="60"/>
      <c r="C32" s="61"/>
      <c r="D32" s="62" t="s">
        <v>26</v>
      </c>
      <c r="E32" s="62" t="s">
        <v>19</v>
      </c>
      <c r="F32" s="62" t="s">
        <v>20</v>
      </c>
      <c r="G32" s="62" t="s">
        <v>21</v>
      </c>
      <c r="H32" s="62" t="s">
        <v>22</v>
      </c>
      <c r="I32" s="62" t="s">
        <v>23</v>
      </c>
      <c r="J32" s="62" t="s">
        <v>24</v>
      </c>
      <c r="K32" s="62" t="s">
        <v>25</v>
      </c>
    </row>
    <row r="33" spans="2:13" ht="12.95" customHeight="1" x14ac:dyDescent="0.15">
      <c r="B33" s="89" t="s">
        <v>1</v>
      </c>
      <c r="C33" s="90"/>
      <c r="D33" s="45">
        <f t="shared" ref="D33:I36" si="0">R4</f>
        <v>238473</v>
      </c>
      <c r="E33" s="46">
        <f t="shared" si="0"/>
        <v>231861</v>
      </c>
      <c r="F33" s="46">
        <f t="shared" si="0"/>
        <v>225402</v>
      </c>
      <c r="G33" s="46">
        <f t="shared" si="0"/>
        <v>226483</v>
      </c>
      <c r="H33" s="46">
        <f t="shared" si="0"/>
        <v>226939</v>
      </c>
      <c r="I33" s="46">
        <f t="shared" si="0"/>
        <v>224464</v>
      </c>
      <c r="J33" s="46">
        <f>X4</f>
        <v>222763</v>
      </c>
      <c r="K33" s="46">
        <f t="shared" ref="K33:K36" si="1">Y4</f>
        <v>220706</v>
      </c>
      <c r="M33" s="47"/>
    </row>
    <row r="34" spans="2:13" ht="12.95" customHeight="1" x14ac:dyDescent="0.15">
      <c r="B34" s="57"/>
      <c r="C34" s="58" t="s">
        <v>3</v>
      </c>
      <c r="D34" s="48">
        <f t="shared" si="0"/>
        <v>153912.81434531978</v>
      </c>
      <c r="E34" s="49">
        <f t="shared" si="0"/>
        <v>158276.59168731247</v>
      </c>
      <c r="F34" s="49">
        <f t="shared" si="0"/>
        <v>153737.69690133719</v>
      </c>
      <c r="G34" s="49">
        <f t="shared" si="0"/>
        <v>149118.55252463624</v>
      </c>
      <c r="H34" s="49">
        <f t="shared" si="0"/>
        <v>155184.14353165356</v>
      </c>
      <c r="I34" s="49">
        <f t="shared" si="0"/>
        <v>152290.6130489916</v>
      </c>
      <c r="J34" s="49">
        <f>X5</f>
        <v>158832.75230255333</v>
      </c>
      <c r="K34" s="49">
        <f t="shared" si="1"/>
        <v>152794.07411938318</v>
      </c>
      <c r="M34" s="1"/>
    </row>
    <row r="35" spans="2:13" ht="12.95" customHeight="1" x14ac:dyDescent="0.15">
      <c r="B35" s="57"/>
      <c r="C35" s="59" t="s">
        <v>5</v>
      </c>
      <c r="D35" s="50">
        <f t="shared" si="0"/>
        <v>84560</v>
      </c>
      <c r="E35" s="51">
        <f t="shared" si="0"/>
        <v>73584.408312687505</v>
      </c>
      <c r="F35" s="51">
        <f t="shared" si="0"/>
        <v>71664.303098662829</v>
      </c>
      <c r="G35" s="51">
        <f t="shared" si="0"/>
        <v>77364.447475363748</v>
      </c>
      <c r="H35" s="51">
        <f t="shared" si="0"/>
        <v>71754.856468346436</v>
      </c>
      <c r="I35" s="51">
        <f t="shared" si="0"/>
        <v>72173.386951008404</v>
      </c>
      <c r="J35" s="51">
        <f>X6</f>
        <v>63930.247697446692</v>
      </c>
      <c r="K35" s="51">
        <f t="shared" si="1"/>
        <v>67911.925880616822</v>
      </c>
      <c r="M35" s="1"/>
    </row>
    <row r="36" spans="2:13" ht="12.95" customHeight="1" x14ac:dyDescent="0.15">
      <c r="B36" s="58"/>
      <c r="C36" s="58" t="s">
        <v>7</v>
      </c>
      <c r="D36" s="49">
        <f t="shared" si="0"/>
        <v>56994</v>
      </c>
      <c r="E36" s="49">
        <f t="shared" si="0"/>
        <v>52976.214874117657</v>
      </c>
      <c r="F36" s="49">
        <f t="shared" si="0"/>
        <v>55357.762493692702</v>
      </c>
      <c r="G36" s="49">
        <f t="shared" si="0"/>
        <v>55184.649047547828</v>
      </c>
      <c r="H36" s="49">
        <f t="shared" si="0"/>
        <v>57710.450442916394</v>
      </c>
      <c r="I36" s="52">
        <f t="shared" si="0"/>
        <v>61318.742383807723</v>
      </c>
      <c r="J36" s="52">
        <f>X7</f>
        <v>54662.674425659156</v>
      </c>
      <c r="K36" s="52">
        <f t="shared" si="1"/>
        <v>57816.139537061819</v>
      </c>
      <c r="M36" s="1"/>
    </row>
    <row r="37" spans="2:13" s="4" customFormat="1" ht="12.95" customHeight="1" x14ac:dyDescent="0.15">
      <c r="B37" s="63" t="s">
        <v>15</v>
      </c>
      <c r="C37" s="53"/>
      <c r="D37" s="53"/>
      <c r="E37" s="53"/>
      <c r="F37" s="53"/>
      <c r="G37" s="53"/>
      <c r="H37" s="53"/>
      <c r="I37" s="53"/>
      <c r="J37" s="53"/>
    </row>
    <row r="38" spans="2:13" s="4" customFormat="1" ht="12.95" customHeight="1" x14ac:dyDescent="0.15">
      <c r="B38" s="54"/>
      <c r="C38" s="55"/>
      <c r="D38" s="55"/>
      <c r="E38" s="55"/>
      <c r="F38" s="55"/>
      <c r="G38" s="55"/>
      <c r="H38" s="55"/>
      <c r="I38" s="55"/>
      <c r="J38" s="55"/>
    </row>
    <row r="39" spans="2:13" s="4" customFormat="1" ht="12.95" customHeight="1" x14ac:dyDescent="0.15">
      <c r="B39" s="54"/>
      <c r="C39" s="55"/>
      <c r="D39" s="55"/>
      <c r="E39" s="55"/>
      <c r="F39" s="55"/>
      <c r="G39" s="55"/>
      <c r="H39" s="55"/>
      <c r="I39" s="55"/>
      <c r="J39" s="55"/>
    </row>
    <row r="40" spans="2:13" s="4" customFormat="1" ht="12.95" customHeight="1" x14ac:dyDescent="0.15">
      <c r="B40" s="53"/>
      <c r="C40" s="55"/>
      <c r="D40" s="55"/>
      <c r="E40" s="55"/>
      <c r="F40" s="55"/>
      <c r="G40" s="55"/>
      <c r="H40" s="55"/>
      <c r="I40" s="55"/>
      <c r="J40" s="55"/>
    </row>
    <row r="41" spans="2:13" s="4" customFormat="1" ht="12.95" customHeight="1" x14ac:dyDescent="0.15">
      <c r="B41" s="53"/>
      <c r="C41" s="55"/>
      <c r="D41" s="55"/>
      <c r="E41" s="55"/>
      <c r="F41" s="55"/>
      <c r="G41" s="55"/>
      <c r="H41" s="55"/>
      <c r="I41" s="55"/>
      <c r="J41" s="55"/>
    </row>
    <row r="42" spans="2:13" s="4" customFormat="1" ht="12.95" customHeight="1" x14ac:dyDescent="0.15"/>
  </sheetData>
  <mergeCells count="4">
    <mergeCell ref="N4:O4"/>
    <mergeCell ref="N11:O11"/>
    <mergeCell ref="N17:O17"/>
    <mergeCell ref="B33:C33"/>
  </mergeCells>
  <phoneticPr fontId="3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2024-12-05T10:37:59Z</dcterms:created>
  <dcterms:modified xsi:type="dcterms:W3CDTF">2024-12-05T10:38:31Z</dcterms:modified>
</cp:coreProperties>
</file>