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theme/themeOverride6.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7.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3.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170" yWindow="660" windowWidth="14595" windowHeight="14730" firstSheet="6" activeTab="6"/>
  </bookViews>
  <sheets>
    <sheet name="1-2-15図 国内における特許権所有件数及びその利用率の推移" sheetId="1" r:id="rId1"/>
    <sheet name="1-2-16図 国内における業種別の特許権所有件数及びその利用" sheetId="2" r:id="rId2"/>
    <sheet name="1-2-17図 外国における特許権利用率の推移（全体推計値）" sheetId="3" r:id="rId3"/>
    <sheet name="1-2-18図 国内における意匠権所有件数及びその利用率の推移" sheetId="4" r:id="rId4"/>
    <sheet name="1-2-19図 外国における意匠権利用率の推移（全体推計値）" sheetId="5" r:id="rId5"/>
    <sheet name="1-2-20図 国内における商標権所有件数及びその利用率の推移" sheetId="6" r:id="rId6"/>
    <sheet name="1-2-21図 外国における商標権利用率の推移（全体推計値）" sheetId="7" r:id="rId7"/>
  </sheets>
  <externalReferences>
    <externalReference r:id="rId8"/>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6" l="1"/>
  <c r="J36" i="6"/>
  <c r="I35" i="6"/>
  <c r="I36" i="6"/>
  <c r="H35" i="6"/>
  <c r="H36" i="6"/>
  <c r="G36" i="6"/>
  <c r="G35" i="6"/>
  <c r="F35" i="6"/>
  <c r="F36" i="6"/>
  <c r="E35" i="6"/>
  <c r="E36" i="6"/>
  <c r="J34" i="6"/>
  <c r="K34" i="6"/>
  <c r="I34" i="6"/>
  <c r="H34" i="6"/>
  <c r="E34" i="6"/>
  <c r="F34" i="6"/>
  <c r="G34" i="6"/>
  <c r="D35" i="6"/>
  <c r="D36" i="6"/>
  <c r="D34" i="6"/>
  <c r="AC9" i="6"/>
  <c r="J34" i="4"/>
  <c r="J35" i="4"/>
  <c r="J36" i="4"/>
  <c r="I34" i="4"/>
  <c r="I35" i="4"/>
  <c r="I36" i="4"/>
  <c r="H36" i="4"/>
  <c r="H34" i="4"/>
  <c r="H35" i="4"/>
  <c r="G34" i="4"/>
  <c r="G35" i="4"/>
  <c r="G36" i="4"/>
  <c r="F34" i="4"/>
  <c r="F35" i="4"/>
  <c r="F36" i="4"/>
  <c r="E34" i="4"/>
  <c r="E35" i="4"/>
  <c r="E36" i="4"/>
  <c r="J33" i="4"/>
  <c r="K33" i="4"/>
  <c r="I33" i="4"/>
  <c r="E33" i="4"/>
  <c r="F33" i="4"/>
  <c r="G33" i="4"/>
  <c r="H33" i="4"/>
  <c r="D34" i="4"/>
  <c r="D35" i="4"/>
  <c r="D36" i="4"/>
  <c r="D33" i="4"/>
  <c r="AC11" i="4"/>
  <c r="AC17" i="4"/>
  <c r="K35" i="2"/>
  <c r="K36" i="2"/>
  <c r="K37" i="2"/>
  <c r="K38" i="2"/>
  <c r="K39" i="2"/>
  <c r="K40" i="2"/>
  <c r="K41" i="2"/>
  <c r="K42" i="2"/>
  <c r="K43" i="2"/>
  <c r="K44" i="2"/>
  <c r="K45" i="2"/>
  <c r="K46" i="2"/>
  <c r="K47" i="2"/>
  <c r="K48" i="2"/>
  <c r="K49" i="2"/>
  <c r="K34" i="2"/>
  <c r="K33" i="2"/>
  <c r="K32" i="2"/>
  <c r="E34" i="1"/>
  <c r="E35" i="1"/>
  <c r="E36" i="1"/>
  <c r="F34" i="1"/>
  <c r="F35" i="1"/>
  <c r="F36" i="1"/>
  <c r="G34" i="1"/>
  <c r="G35" i="1"/>
  <c r="G36" i="1"/>
  <c r="H34" i="1"/>
  <c r="H35" i="1"/>
  <c r="H36" i="1"/>
  <c r="I34" i="1"/>
  <c r="I35" i="1"/>
  <c r="I36" i="1"/>
  <c r="J34" i="1"/>
  <c r="J35" i="1"/>
  <c r="J36" i="1"/>
  <c r="K33" i="1"/>
  <c r="I33" i="1"/>
  <c r="H33" i="1"/>
  <c r="G33" i="1"/>
  <c r="F33" i="1"/>
  <c r="E33" i="1"/>
  <c r="D34" i="1"/>
  <c r="D35" i="1"/>
  <c r="D36" i="1"/>
  <c r="D33" i="1"/>
  <c r="AC17" i="1"/>
  <c r="AC11" i="1"/>
  <c r="V6" i="5" l="1"/>
  <c r="U6" i="5"/>
  <c r="AE7" i="4"/>
  <c r="AE6" i="4"/>
  <c r="AC6" i="4" s="1"/>
  <c r="V6" i="3"/>
  <c r="U6" i="3"/>
  <c r="E46" i="2"/>
  <c r="E42" i="2"/>
  <c r="E38" i="2"/>
  <c r="E34" i="2"/>
  <c r="AC23" i="2"/>
  <c r="R23" i="2"/>
  <c r="AS22" i="2"/>
  <c r="AC22" i="2"/>
  <c r="I49" i="2" s="1"/>
  <c r="E49" i="2"/>
  <c r="AS21" i="2"/>
  <c r="AC21" i="2"/>
  <c r="I48" i="2" s="1"/>
  <c r="L48" i="2" s="1"/>
  <c r="E48" i="2"/>
  <c r="AS20" i="2"/>
  <c r="AC20" i="2"/>
  <c r="I47" i="2" s="1"/>
  <c r="L47" i="2" s="1"/>
  <c r="E47" i="2"/>
  <c r="AS19" i="2"/>
  <c r="AC19" i="2"/>
  <c r="I46" i="2" s="1"/>
  <c r="L46" i="2" s="1"/>
  <c r="R19" i="2"/>
  <c r="AS18" i="2"/>
  <c r="AC18" i="2"/>
  <c r="I45" i="2" s="1"/>
  <c r="L45" i="2" s="1"/>
  <c r="E45" i="2"/>
  <c r="AS17" i="2"/>
  <c r="AC17" i="2"/>
  <c r="I44" i="2" s="1"/>
  <c r="L44" i="2" s="1"/>
  <c r="E44" i="2"/>
  <c r="AS16" i="2"/>
  <c r="AC16" i="2"/>
  <c r="I43" i="2" s="1"/>
  <c r="L43" i="2" s="1"/>
  <c r="E43" i="2"/>
  <c r="AS15" i="2"/>
  <c r="AC15" i="2"/>
  <c r="I42" i="2" s="1"/>
  <c r="R15" i="2"/>
  <c r="AS14" i="2"/>
  <c r="AC14" i="2"/>
  <c r="I41" i="2" s="1"/>
  <c r="L41" i="2" s="1"/>
  <c r="E41" i="2"/>
  <c r="AS13" i="2"/>
  <c r="AC13" i="2"/>
  <c r="I40" i="2" s="1"/>
  <c r="L40" i="2" s="1"/>
  <c r="E40" i="2"/>
  <c r="AS12" i="2"/>
  <c r="AC12" i="2"/>
  <c r="I39" i="2" s="1"/>
  <c r="E39" i="2"/>
  <c r="AS11" i="2"/>
  <c r="AC11" i="2"/>
  <c r="I38" i="2" s="1"/>
  <c r="L38" i="2" s="1"/>
  <c r="R11" i="2"/>
  <c r="AS10" i="2"/>
  <c r="AC10" i="2"/>
  <c r="I37" i="2" s="1"/>
  <c r="L37" i="2" s="1"/>
  <c r="E37" i="2"/>
  <c r="AS9" i="2"/>
  <c r="AC9" i="2"/>
  <c r="I36" i="2" s="1"/>
  <c r="L36" i="2" s="1"/>
  <c r="E36" i="2"/>
  <c r="AS8" i="2"/>
  <c r="AC8" i="2"/>
  <c r="I35" i="2" s="1"/>
  <c r="L35" i="2" s="1"/>
  <c r="E35" i="2"/>
  <c r="AS7" i="2"/>
  <c r="AC7" i="2"/>
  <c r="I34" i="2" s="1"/>
  <c r="L34" i="2" s="1"/>
  <c r="R7" i="2"/>
  <c r="AS6" i="2"/>
  <c r="AC6" i="2"/>
  <c r="I33" i="2" s="1"/>
  <c r="E33" i="2"/>
  <c r="AS5" i="2"/>
  <c r="AC5" i="2"/>
  <c r="I32" i="2" s="1"/>
  <c r="L32" i="2" s="1"/>
  <c r="S16" i="2"/>
  <c r="E32" i="2"/>
  <c r="F32" i="2"/>
  <c r="AE6" i="1"/>
  <c r="AC6" i="1" s="1"/>
  <c r="AB4" i="1"/>
  <c r="AC7" i="4" l="1"/>
  <c r="K36" i="4" s="1"/>
  <c r="K35" i="4"/>
  <c r="AB17" i="1"/>
  <c r="J33" i="1"/>
  <c r="K35" i="1"/>
  <c r="AC7" i="1"/>
  <c r="AE5" i="6"/>
  <c r="AC5" i="6" s="1"/>
  <c r="K35" i="6" s="1"/>
  <c r="AC14" i="4"/>
  <c r="AC20" i="4" s="1"/>
  <c r="AE5" i="4"/>
  <c r="AF8" i="4"/>
  <c r="L39" i="2"/>
  <c r="L42" i="2"/>
  <c r="L33" i="2"/>
  <c r="L49" i="2"/>
  <c r="T5" i="2"/>
  <c r="V5" i="2" s="1"/>
  <c r="AE7" i="1"/>
  <c r="AE5" i="1"/>
  <c r="AC5" i="1" s="1"/>
  <c r="U10" i="5"/>
  <c r="V10" i="5"/>
  <c r="U9" i="5"/>
  <c r="V9" i="5"/>
  <c r="X10" i="5"/>
  <c r="W6" i="5"/>
  <c r="W10" i="5" s="1"/>
  <c r="T6" i="5"/>
  <c r="T9" i="5" s="1"/>
  <c r="X6" i="5"/>
  <c r="X9" i="5" s="1"/>
  <c r="V8" i="5"/>
  <c r="S6" i="5"/>
  <c r="S9" i="5" s="1"/>
  <c r="U8" i="5"/>
  <c r="AB11" i="4"/>
  <c r="AB17" i="4"/>
  <c r="U10" i="3"/>
  <c r="V10" i="3"/>
  <c r="U9" i="3"/>
  <c r="V9" i="3"/>
  <c r="X10" i="3"/>
  <c r="W6" i="3"/>
  <c r="W8" i="3" s="1"/>
  <c r="T6" i="3"/>
  <c r="T9" i="3" s="1"/>
  <c r="X6" i="3"/>
  <c r="X8" i="3" s="1"/>
  <c r="V8" i="3"/>
  <c r="S6" i="3"/>
  <c r="S9" i="3" s="1"/>
  <c r="U8" i="3"/>
  <c r="F43" i="2"/>
  <c r="U16" i="2"/>
  <c r="H43" i="2" s="1"/>
  <c r="T16" i="2"/>
  <c r="S20" i="2"/>
  <c r="G32" i="2"/>
  <c r="U5" i="2"/>
  <c r="H32" i="2" s="1"/>
  <c r="R6" i="2"/>
  <c r="S7" i="2"/>
  <c r="R10" i="2"/>
  <c r="S11" i="2"/>
  <c r="R14" i="2"/>
  <c r="S15" i="2"/>
  <c r="R18" i="2"/>
  <c r="S19" i="2"/>
  <c r="R22" i="2"/>
  <c r="S23" i="2"/>
  <c r="S8" i="2"/>
  <c r="S12" i="2"/>
  <c r="R5" i="2"/>
  <c r="S6" i="2"/>
  <c r="R9" i="2"/>
  <c r="S10" i="2"/>
  <c r="R13" i="2"/>
  <c r="S14" i="2"/>
  <c r="R17" i="2"/>
  <c r="S18" i="2"/>
  <c r="R21" i="2"/>
  <c r="S22" i="2"/>
  <c r="R8" i="2"/>
  <c r="S9" i="2"/>
  <c r="R12" i="2"/>
  <c r="S13" i="2"/>
  <c r="R16" i="2"/>
  <c r="S17" i="2"/>
  <c r="R20" i="2"/>
  <c r="S21" i="2"/>
  <c r="AF8" i="1"/>
  <c r="AB11" i="1"/>
  <c r="K36" i="1" l="1"/>
  <c r="AC14" i="1"/>
  <c r="AC20" i="1" s="1"/>
  <c r="AC13" i="1"/>
  <c r="AC19" i="1" s="1"/>
  <c r="W10" i="3"/>
  <c r="AC12" i="1"/>
  <c r="AC18" i="1" s="1"/>
  <c r="K34" i="1"/>
  <c r="AE8" i="4"/>
  <c r="AC5" i="4"/>
  <c r="AC10" i="6"/>
  <c r="AC6" i="6"/>
  <c r="X8" i="5"/>
  <c r="T8" i="5"/>
  <c r="AC13" i="4"/>
  <c r="AC19" i="4" s="1"/>
  <c r="T10" i="3"/>
  <c r="S10" i="3"/>
  <c r="T8" i="3"/>
  <c r="S8" i="3"/>
  <c r="AE8" i="1"/>
  <c r="T10" i="5"/>
  <c r="W9" i="5"/>
  <c r="W8" i="5"/>
  <c r="S8" i="5"/>
  <c r="S10" i="5"/>
  <c r="X9" i="3"/>
  <c r="W9" i="3"/>
  <c r="F48" i="2"/>
  <c r="T21" i="2"/>
  <c r="U21" i="2"/>
  <c r="H48" i="2" s="1"/>
  <c r="T22" i="2"/>
  <c r="U22" i="2"/>
  <c r="H49" i="2" s="1"/>
  <c r="F49" i="2"/>
  <c r="T6" i="2"/>
  <c r="U6" i="2"/>
  <c r="H33" i="2" s="1"/>
  <c r="F33" i="2"/>
  <c r="U15" i="2"/>
  <c r="H42" i="2" s="1"/>
  <c r="T15" i="2"/>
  <c r="F42" i="2"/>
  <c r="U20" i="2"/>
  <c r="H47" i="2" s="1"/>
  <c r="T20" i="2"/>
  <c r="F47" i="2"/>
  <c r="V16" i="2"/>
  <c r="G43" i="2"/>
  <c r="F44" i="2"/>
  <c r="T17" i="2"/>
  <c r="U17" i="2"/>
  <c r="H44" i="2" s="1"/>
  <c r="F36" i="2"/>
  <c r="U9" i="2"/>
  <c r="H36" i="2" s="1"/>
  <c r="T9" i="2"/>
  <c r="T18" i="2"/>
  <c r="F45" i="2"/>
  <c r="U18" i="2"/>
  <c r="H45" i="2" s="1"/>
  <c r="T10" i="2"/>
  <c r="U10" i="2"/>
  <c r="H37" i="2" s="1"/>
  <c r="F37" i="2"/>
  <c r="U12" i="2"/>
  <c r="H39" i="2" s="1"/>
  <c r="F39" i="2"/>
  <c r="T12" i="2"/>
  <c r="U19" i="2"/>
  <c r="H46" i="2" s="1"/>
  <c r="T19" i="2"/>
  <c r="F46" i="2"/>
  <c r="U11" i="2"/>
  <c r="H38" i="2" s="1"/>
  <c r="T11" i="2"/>
  <c r="F38" i="2"/>
  <c r="F40" i="2"/>
  <c r="T13" i="2"/>
  <c r="U13" i="2"/>
  <c r="H40" i="2" s="1"/>
  <c r="T14" i="2"/>
  <c r="F41" i="2"/>
  <c r="U14" i="2"/>
  <c r="H41" i="2" s="1"/>
  <c r="U23" i="2"/>
  <c r="T23" i="2"/>
  <c r="V23" i="2" s="1"/>
  <c r="U7" i="2"/>
  <c r="H34" i="2" s="1"/>
  <c r="T7" i="2"/>
  <c r="F34" i="2"/>
  <c r="U8" i="2"/>
  <c r="H35" i="2" s="1"/>
  <c r="T8" i="2"/>
  <c r="F35" i="2"/>
  <c r="K34" i="4" l="1"/>
  <c r="AC12" i="4"/>
  <c r="AC18" i="4" s="1"/>
  <c r="AC11" i="6"/>
  <c r="K36" i="6"/>
  <c r="V13" i="2"/>
  <c r="G40" i="2"/>
  <c r="G49" i="2"/>
  <c r="V22" i="2"/>
  <c r="G37" i="2"/>
  <c r="V10" i="2"/>
  <c r="V9" i="2"/>
  <c r="G36" i="2"/>
  <c r="G42" i="2"/>
  <c r="V15" i="2"/>
  <c r="G33" i="2"/>
  <c r="V6" i="2"/>
  <c r="G41" i="2"/>
  <c r="V14" i="2"/>
  <c r="V19" i="2"/>
  <c r="G46" i="2"/>
  <c r="V20" i="2"/>
  <c r="G47" i="2"/>
  <c r="V21" i="2"/>
  <c r="G48" i="2"/>
  <c r="G34" i="2"/>
  <c r="V7" i="2"/>
  <c r="V12" i="2"/>
  <c r="G39" i="2"/>
  <c r="G45" i="2"/>
  <c r="V18" i="2"/>
  <c r="V8" i="2"/>
  <c r="G35" i="2"/>
  <c r="G44" i="2"/>
  <c r="V17" i="2"/>
  <c r="V11" i="2"/>
  <c r="G38" i="2"/>
</calcChain>
</file>

<file path=xl/comments1.xml><?xml version="1.0" encoding="utf-8"?>
<comments xmlns="http://schemas.openxmlformats.org/spreadsheetml/2006/main">
  <authors>
    <author>作成者</author>
  </authors>
  <commentList>
    <comment ref="T12" authorId="0" shapeId="0">
      <text>
        <r>
          <rPr>
            <b/>
            <sz val="9"/>
            <color indexed="81"/>
            <rFont val="ＭＳ Ｐゴシック"/>
            <family val="3"/>
            <charset val="128"/>
          </rPr>
          <t>元は151,650だった。
上表にあわせ151,062に修正（20120321）。</t>
        </r>
      </text>
    </comment>
    <comment ref="T14" authorId="0" shapeId="0">
      <text>
        <r>
          <rPr>
            <b/>
            <sz val="9"/>
            <color indexed="81"/>
            <rFont val="ＭＳ Ｐゴシック"/>
            <family val="3"/>
            <charset val="128"/>
          </rPr>
          <t>元は59,194だった。
上表に合わせ59,596に修正（20120321）。</t>
        </r>
      </text>
    </comment>
  </commentList>
</comments>
</file>

<file path=xl/sharedStrings.xml><?xml version="1.0" encoding="utf-8"?>
<sst xmlns="http://schemas.openxmlformats.org/spreadsheetml/2006/main" count="243" uniqueCount="110">
  <si>
    <t>図表用</t>
    <rPh sb="0" eb="2">
      <t>ズヒョウ</t>
    </rPh>
    <rPh sb="2" eb="3">
      <t>ヨウ</t>
    </rPh>
    <phoneticPr fontId="3"/>
  </si>
  <si>
    <t>2007年度</t>
    <rPh sb="5" eb="6">
      <t>ド</t>
    </rPh>
    <phoneticPr fontId="3"/>
  </si>
  <si>
    <t>2008年度</t>
    <rPh sb="5" eb="6">
      <t>ド</t>
    </rPh>
    <phoneticPr fontId="3"/>
  </si>
  <si>
    <t>2009年度</t>
    <rPh sb="5" eb="6">
      <t>ド</t>
    </rPh>
    <phoneticPr fontId="3"/>
  </si>
  <si>
    <t>2010年度</t>
    <rPh sb="5" eb="6">
      <t>ド</t>
    </rPh>
    <phoneticPr fontId="3"/>
  </si>
  <si>
    <t>2011年度</t>
    <rPh sb="4" eb="6">
      <t>ネンド</t>
    </rPh>
    <phoneticPr fontId="3"/>
  </si>
  <si>
    <t>2012年度</t>
    <rPh sb="4" eb="6">
      <t>ネンド</t>
    </rPh>
    <phoneticPr fontId="3"/>
  </si>
  <si>
    <t>2013年度</t>
    <rPh sb="4" eb="6">
      <t>ネンド</t>
    </rPh>
    <phoneticPr fontId="3"/>
  </si>
  <si>
    <t>2014年度</t>
    <rPh sb="4" eb="6">
      <t>ネンド</t>
    </rPh>
    <phoneticPr fontId="3"/>
  </si>
  <si>
    <t>2015年度</t>
    <rPh sb="4" eb="6">
      <t>ネンド</t>
    </rPh>
    <phoneticPr fontId="3"/>
  </si>
  <si>
    <t>2016年度</t>
    <rPh sb="4" eb="6">
      <t>ネンド</t>
    </rPh>
    <phoneticPr fontId="3"/>
  </si>
  <si>
    <t>国内特許権所有件数（件）</t>
    <rPh sb="0" eb="2">
      <t>コクナイ</t>
    </rPh>
    <rPh sb="2" eb="4">
      <t>トッキョ</t>
    </rPh>
    <rPh sb="4" eb="5">
      <t>ケン</t>
    </rPh>
    <rPh sb="5" eb="7">
      <t>ショユウ</t>
    </rPh>
    <rPh sb="7" eb="9">
      <t>ケンスウ</t>
    </rPh>
    <rPh sb="10" eb="11">
      <t>ケン</t>
    </rPh>
    <phoneticPr fontId="3"/>
  </si>
  <si>
    <t>利用率・未利用率演算　= 利用件数　÷　（利用件数　+　未利用件数）</t>
    <rPh sb="0" eb="3">
      <t>リヨウリツ</t>
    </rPh>
    <rPh sb="4" eb="8">
      <t>ミリヨウリツ</t>
    </rPh>
    <rPh sb="8" eb="10">
      <t>エンザン</t>
    </rPh>
    <rPh sb="13" eb="15">
      <t>リヨウ</t>
    </rPh>
    <rPh sb="15" eb="17">
      <t>ケンスウ</t>
    </rPh>
    <rPh sb="21" eb="23">
      <t>リヨウ</t>
    </rPh>
    <rPh sb="23" eb="25">
      <t>ケンスウ</t>
    </rPh>
    <rPh sb="28" eb="31">
      <t>ミリヨウ</t>
    </rPh>
    <rPh sb="31" eb="33">
      <t>ケンスウ</t>
    </rPh>
    <phoneticPr fontId="3"/>
  </si>
  <si>
    <t>うち利用件数</t>
    <rPh sb="2" eb="4">
      <t>リヨウ</t>
    </rPh>
    <rPh sb="4" eb="6">
      <t>ケンスウ</t>
    </rPh>
    <phoneticPr fontId="3"/>
  </si>
  <si>
    <t>第4-8表の「特許」「うち、利用件数」「国内権利数」列Ｋ</t>
    <rPh sb="0" eb="1">
      <t>ダイ</t>
    </rPh>
    <rPh sb="4" eb="5">
      <t>ヒョウ</t>
    </rPh>
    <rPh sb="7" eb="9">
      <t>トッキョ</t>
    </rPh>
    <rPh sb="14" eb="16">
      <t>リヨウ</t>
    </rPh>
    <rPh sb="16" eb="18">
      <t>ケンスウ</t>
    </rPh>
    <rPh sb="20" eb="22">
      <t>コクナイ</t>
    </rPh>
    <rPh sb="22" eb="24">
      <t>ケンリ</t>
    </rPh>
    <rPh sb="24" eb="25">
      <t>スウ</t>
    </rPh>
    <rPh sb="26" eb="27">
      <t>レツ</t>
    </rPh>
    <phoneticPr fontId="3"/>
  </si>
  <si>
    <t>うち未利用件数</t>
    <rPh sb="2" eb="3">
      <t>ミ</t>
    </rPh>
    <rPh sb="3" eb="5">
      <t>リヨウ</t>
    </rPh>
    <rPh sb="5" eb="7">
      <t>ケンスウ</t>
    </rPh>
    <phoneticPr fontId="3"/>
  </si>
  <si>
    <t>第4-8表の「特許」「うち、未利用件数」「国内権利数」列Ｗ</t>
    <rPh sb="0" eb="1">
      <t>ダイ</t>
    </rPh>
    <rPh sb="4" eb="5">
      <t>ヒョウ</t>
    </rPh>
    <rPh sb="7" eb="9">
      <t>トッキョ</t>
    </rPh>
    <rPh sb="14" eb="17">
      <t>ミリヨウ</t>
    </rPh>
    <rPh sb="17" eb="19">
      <t>ケンスウ</t>
    </rPh>
    <rPh sb="21" eb="23">
      <t>コクナイ</t>
    </rPh>
    <rPh sb="23" eb="25">
      <t>ケンリ</t>
    </rPh>
    <rPh sb="25" eb="26">
      <t>スウ</t>
    </rPh>
    <rPh sb="27" eb="28">
      <t>レツ</t>
    </rPh>
    <phoneticPr fontId="3"/>
  </si>
  <si>
    <t>　うち防衛目的件数</t>
    <rPh sb="3" eb="5">
      <t>ボウエイ</t>
    </rPh>
    <rPh sb="5" eb="7">
      <t>モクテキ</t>
    </rPh>
    <rPh sb="7" eb="9">
      <t>ケンスウ</t>
    </rPh>
    <phoneticPr fontId="3"/>
  </si>
  <si>
    <t>第4-8表の「特許」「うち未利用件数」「うち、防衛目的」「国内権利数」列Ｙ</t>
    <rPh sb="0" eb="1">
      <t>ダイ</t>
    </rPh>
    <rPh sb="4" eb="5">
      <t>ヒョウ</t>
    </rPh>
    <rPh sb="7" eb="9">
      <t>トッキョ</t>
    </rPh>
    <rPh sb="13" eb="16">
      <t>ミリヨウ</t>
    </rPh>
    <rPh sb="16" eb="18">
      <t>ケンスウ</t>
    </rPh>
    <rPh sb="23" eb="25">
      <t>ボウエイ</t>
    </rPh>
    <rPh sb="25" eb="27">
      <t>モクテキ</t>
    </rPh>
    <rPh sb="29" eb="31">
      <t>コクナイ</t>
    </rPh>
    <rPh sb="31" eb="33">
      <t>ケンリ</t>
    </rPh>
    <rPh sb="33" eb="34">
      <t>スウ</t>
    </rPh>
    <rPh sb="35" eb="36">
      <t>レツ</t>
    </rPh>
    <phoneticPr fontId="3"/>
  </si>
  <si>
    <t>左グラフ用</t>
    <rPh sb="0" eb="1">
      <t>ヒダリ</t>
    </rPh>
    <rPh sb="4" eb="5">
      <t>ヨウ</t>
    </rPh>
    <phoneticPr fontId="3"/>
  </si>
  <si>
    <t>その他</t>
    <rPh sb="2" eb="3">
      <t>タ</t>
    </rPh>
    <phoneticPr fontId="3"/>
  </si>
  <si>
    <t>右グラフ用</t>
    <rPh sb="0" eb="1">
      <t>ミギ</t>
    </rPh>
    <rPh sb="4" eb="5">
      <t>ヨウ</t>
    </rPh>
    <phoneticPr fontId="3"/>
  </si>
  <si>
    <t>国内特許所有件数（件）</t>
    <rPh sb="0" eb="2">
      <t>コクナイ</t>
    </rPh>
    <rPh sb="2" eb="4">
      <t>トッキョ</t>
    </rPh>
    <rPh sb="4" eb="6">
      <t>ショユウ</t>
    </rPh>
    <rPh sb="6" eb="8">
      <t>ケンスウ</t>
    </rPh>
    <rPh sb="9" eb="10">
      <t>ケン</t>
    </rPh>
    <phoneticPr fontId="3"/>
  </si>
  <si>
    <t>うち防衛</t>
    <rPh sb="2" eb="4">
      <t>ボウエイ</t>
    </rPh>
    <phoneticPr fontId="3"/>
  </si>
  <si>
    <t>第4-8表の「対象数」列Ｇ</t>
    <rPh sb="0" eb="1">
      <t>ダイ</t>
    </rPh>
    <rPh sb="4" eb="5">
      <t>ヒョウ</t>
    </rPh>
    <rPh sb="7" eb="9">
      <t>タイショウ</t>
    </rPh>
    <rPh sb="9" eb="10">
      <t>スウ</t>
    </rPh>
    <rPh sb="11" eb="12">
      <t>レツ</t>
    </rPh>
    <phoneticPr fontId="3"/>
  </si>
  <si>
    <t>第4-8表の「特許」「権利所有件数」「国内権利数」列Ｉ</t>
    <rPh sb="0" eb="1">
      <t>ダイ</t>
    </rPh>
    <rPh sb="4" eb="5">
      <t>ヒョウ</t>
    </rPh>
    <rPh sb="7" eb="9">
      <t>トッキョ</t>
    </rPh>
    <rPh sb="11" eb="13">
      <t>ケンリ</t>
    </rPh>
    <rPh sb="13" eb="15">
      <t>ショユウ</t>
    </rPh>
    <rPh sb="15" eb="17">
      <t>ケンスウ</t>
    </rPh>
    <rPh sb="19" eb="21">
      <t>コクナイ</t>
    </rPh>
    <rPh sb="21" eb="23">
      <t>ケンリ</t>
    </rPh>
    <rPh sb="23" eb="24">
      <t>スウ</t>
    </rPh>
    <rPh sb="25" eb="26">
      <t>レツ</t>
    </rPh>
    <phoneticPr fontId="3"/>
  </si>
  <si>
    <t>第4-8表の「特許」「うち、利用件数」「国内権利数」列Ｋ</t>
    <rPh sb="0" eb="1">
      <t>ダイ</t>
    </rPh>
    <rPh sb="4" eb="5">
      <t>ヒョウ</t>
    </rPh>
    <rPh sb="7" eb="9">
      <t>トッキョ</t>
    </rPh>
    <rPh sb="20" eb="22">
      <t>コクナイ</t>
    </rPh>
    <rPh sb="22" eb="24">
      <t>ケンリ</t>
    </rPh>
    <rPh sb="24" eb="25">
      <t>スウ</t>
    </rPh>
    <rPh sb="26" eb="27">
      <t>レツ</t>
    </rPh>
    <phoneticPr fontId="3"/>
  </si>
  <si>
    <t>第4-8表の「特許」「うち未利用件数」「国内権利数」列Ｗ</t>
    <rPh sb="0" eb="1">
      <t>ダイ</t>
    </rPh>
    <rPh sb="4" eb="5">
      <t>ヒョウ</t>
    </rPh>
    <rPh sb="7" eb="9">
      <t>トッキョ</t>
    </rPh>
    <rPh sb="13" eb="16">
      <t>ミリヨウ</t>
    </rPh>
    <rPh sb="16" eb="18">
      <t>ケンスウ</t>
    </rPh>
    <rPh sb="20" eb="22">
      <t>コクナイ</t>
    </rPh>
    <rPh sb="22" eb="24">
      <t>ケンリ</t>
    </rPh>
    <rPh sb="24" eb="25">
      <t>スウ</t>
    </rPh>
    <rPh sb="26" eb="27">
      <t>レツ</t>
    </rPh>
    <phoneticPr fontId="3"/>
  </si>
  <si>
    <t>H28(前年ファイルより転記</t>
    <rPh sb="4" eb="6">
      <t>ゼンネン</t>
    </rPh>
    <rPh sb="12" eb="14">
      <t>テンキ</t>
    </rPh>
    <phoneticPr fontId="3"/>
  </si>
  <si>
    <t>H2７(前年ファイルより転記</t>
    <rPh sb="4" eb="6">
      <t>ゼンネン</t>
    </rPh>
    <rPh sb="12" eb="14">
      <t>テンキ</t>
    </rPh>
    <phoneticPr fontId="3"/>
  </si>
  <si>
    <t>H2６(前年ファイルより転記</t>
    <rPh sb="4" eb="6">
      <t>ゼンネン</t>
    </rPh>
    <rPh sb="12" eb="14">
      <t>テンキ</t>
    </rPh>
    <phoneticPr fontId="3"/>
  </si>
  <si>
    <t>H25(前年ファイルより転記</t>
    <rPh sb="4" eb="6">
      <t>ゼンネン</t>
    </rPh>
    <rPh sb="12" eb="14">
      <t>テンキ</t>
    </rPh>
    <phoneticPr fontId="3"/>
  </si>
  <si>
    <t>業種</t>
    <rPh sb="0" eb="2">
      <t>ギョウシュ</t>
    </rPh>
    <phoneticPr fontId="3"/>
  </si>
  <si>
    <t>対象数</t>
    <rPh sb="0" eb="2">
      <t>タイショウ</t>
    </rPh>
    <rPh sb="2" eb="3">
      <t>スウ</t>
    </rPh>
    <phoneticPr fontId="3"/>
  </si>
  <si>
    <t>国内権利保有件数（件）</t>
    <rPh sb="0" eb="2">
      <t>コクナイ</t>
    </rPh>
    <rPh sb="2" eb="4">
      <t>ケンリ</t>
    </rPh>
    <rPh sb="4" eb="6">
      <t>ホユウ</t>
    </rPh>
    <rPh sb="6" eb="8">
      <t>ケンスウ</t>
    </rPh>
    <rPh sb="9" eb="10">
      <t>ケン</t>
    </rPh>
    <phoneticPr fontId="3"/>
  </si>
  <si>
    <t>【参考】
2015年度</t>
    <rPh sb="1" eb="3">
      <t>サンコウ</t>
    </rPh>
    <rPh sb="9" eb="11">
      <t>ネンド</t>
    </rPh>
    <phoneticPr fontId="3"/>
  </si>
  <si>
    <t>前年度比</t>
    <rPh sb="0" eb="2">
      <t>ゼンネン</t>
    </rPh>
    <rPh sb="2" eb="3">
      <t>ド</t>
    </rPh>
    <rPh sb="3" eb="4">
      <t>ヒ</t>
    </rPh>
    <phoneticPr fontId="3"/>
  </si>
  <si>
    <t>【参考】
2014年度</t>
    <rPh sb="1" eb="3">
      <t>サンコウ</t>
    </rPh>
    <rPh sb="9" eb="11">
      <t>ネンド</t>
    </rPh>
    <phoneticPr fontId="3"/>
  </si>
  <si>
    <t>【参考】
2013年度</t>
    <rPh sb="1" eb="3">
      <t>サンコウ</t>
    </rPh>
    <rPh sb="9" eb="11">
      <t>ネンド</t>
    </rPh>
    <phoneticPr fontId="3"/>
  </si>
  <si>
    <t>【参考】
2012年度</t>
    <rPh sb="1" eb="3">
      <t>サンコウ</t>
    </rPh>
    <rPh sb="9" eb="11">
      <t>ネンド</t>
    </rPh>
    <phoneticPr fontId="3"/>
  </si>
  <si>
    <t>利用率</t>
    <rPh sb="0" eb="2">
      <t>リヨウ</t>
    </rPh>
    <rPh sb="2" eb="3">
      <t>リツ</t>
    </rPh>
    <phoneticPr fontId="3"/>
  </si>
  <si>
    <t>全体</t>
  </si>
  <si>
    <t>建設業</t>
  </si>
  <si>
    <t>食品製造業</t>
    <rPh sb="2" eb="5">
      <t>セイゾウギョウ</t>
    </rPh>
    <phoneticPr fontId="3"/>
  </si>
  <si>
    <t>繊維・ﾊﾟﾙﾌﾟ・紙製造業</t>
    <rPh sb="10" eb="12">
      <t>セイゾウ</t>
    </rPh>
    <rPh sb="12" eb="13">
      <t>ギョウ</t>
    </rPh>
    <phoneticPr fontId="3"/>
  </si>
  <si>
    <t>医薬品製造業</t>
    <rPh sb="3" eb="6">
      <t>セイゾウギョウ</t>
    </rPh>
    <phoneticPr fontId="3"/>
  </si>
  <si>
    <t>化学工業</t>
  </si>
  <si>
    <t>石油石炭・ﾌﾟﾗｽﾁｯｸ・ｺﾞﾑ・窯業</t>
  </si>
  <si>
    <t>鉄鋼・非鉄金属製造業</t>
    <rPh sb="7" eb="10">
      <t>セイゾウギョウ</t>
    </rPh>
    <phoneticPr fontId="3"/>
  </si>
  <si>
    <t>金属製品製造業</t>
    <rPh sb="4" eb="6">
      <t>セイゾウ</t>
    </rPh>
    <rPh sb="6" eb="7">
      <t>ギョウ</t>
    </rPh>
    <phoneticPr fontId="3"/>
  </si>
  <si>
    <t>機械製造業</t>
    <rPh sb="2" eb="5">
      <t>セイゾウギョウ</t>
    </rPh>
    <phoneticPr fontId="3"/>
  </si>
  <si>
    <t>電気機械製造業</t>
    <rPh sb="4" eb="7">
      <t>セイゾウギョウ</t>
    </rPh>
    <phoneticPr fontId="3"/>
  </si>
  <si>
    <t>輸送用機械製造業</t>
    <rPh sb="2" eb="3">
      <t>ヨウ</t>
    </rPh>
    <rPh sb="5" eb="8">
      <t>セイゾウギョウ</t>
    </rPh>
    <phoneticPr fontId="3"/>
  </si>
  <si>
    <t>業務用機械器具製造業</t>
    <rPh sb="0" eb="3">
      <t>ギョウムヨウ</t>
    </rPh>
    <rPh sb="3" eb="5">
      <t>キカイ</t>
    </rPh>
    <rPh sb="5" eb="7">
      <t>キグ</t>
    </rPh>
    <rPh sb="7" eb="10">
      <t>セイゾウギョウ</t>
    </rPh>
    <phoneticPr fontId="3"/>
  </si>
  <si>
    <t>その他の製造業</t>
    <rPh sb="4" eb="7">
      <t>セイゾウギョウ</t>
    </rPh>
    <phoneticPr fontId="3"/>
  </si>
  <si>
    <t>情報通信業</t>
  </si>
  <si>
    <t>卸売・小売等</t>
    <rPh sb="1" eb="2">
      <t>ウ</t>
    </rPh>
    <phoneticPr fontId="3"/>
  </si>
  <si>
    <t>その他の非製造業</t>
  </si>
  <si>
    <t>教育・TLO・公的研究機関・公務</t>
  </si>
  <si>
    <t>個人・その他</t>
    <rPh sb="5" eb="6">
      <t>タ</t>
    </rPh>
    <phoneticPr fontId="3"/>
  </si>
  <si>
    <t>全体</t>
    <phoneticPr fontId="3"/>
  </si>
  <si>
    <t>特許</t>
    <rPh sb="0" eb="2">
      <t>トッキョ</t>
    </rPh>
    <phoneticPr fontId="3"/>
  </si>
  <si>
    <t>利用件数</t>
    <rPh sb="0" eb="2">
      <t>リヨウ</t>
    </rPh>
    <rPh sb="2" eb="4">
      <t>ケンスウ</t>
    </rPh>
    <phoneticPr fontId="3"/>
  </si>
  <si>
    <t>防衛目的件数</t>
    <rPh sb="0" eb="2">
      <t>ボウエイ</t>
    </rPh>
    <rPh sb="2" eb="4">
      <t>モクテキ</t>
    </rPh>
    <rPh sb="4" eb="6">
      <t>ケンスウ</t>
    </rPh>
    <phoneticPr fontId="3"/>
  </si>
  <si>
    <t>未利用件数</t>
    <rPh sb="0" eb="3">
      <t>ミリヨウ</t>
    </rPh>
    <rPh sb="3" eb="5">
      <t>ケンスウ</t>
    </rPh>
    <phoneticPr fontId="3"/>
  </si>
  <si>
    <t>TOTAL</t>
    <phoneticPr fontId="3"/>
  </si>
  <si>
    <t>2011年度</t>
    <rPh sb="5" eb="6">
      <t>ド</t>
    </rPh>
    <phoneticPr fontId="3"/>
  </si>
  <si>
    <t>2012年度</t>
    <rPh sb="5" eb="6">
      <t>ド</t>
    </rPh>
    <phoneticPr fontId="3"/>
  </si>
  <si>
    <t>2013年度</t>
    <rPh sb="5" eb="6">
      <t>ド</t>
    </rPh>
    <phoneticPr fontId="3"/>
  </si>
  <si>
    <t>2014年度</t>
    <rPh sb="5" eb="6">
      <t>ド</t>
    </rPh>
    <phoneticPr fontId="3"/>
  </si>
  <si>
    <t>2015年度</t>
    <rPh sb="5" eb="6">
      <t>ド</t>
    </rPh>
    <phoneticPr fontId="3"/>
  </si>
  <si>
    <t>2016年度</t>
    <rPh sb="5" eb="6">
      <t>ド</t>
    </rPh>
    <phoneticPr fontId="3"/>
  </si>
  <si>
    <t>国内意匠権所有件数（件）</t>
    <rPh sb="0" eb="2">
      <t>コクナイ</t>
    </rPh>
    <rPh sb="2" eb="5">
      <t>イショウケン</t>
    </rPh>
    <rPh sb="5" eb="7">
      <t>ショユウ</t>
    </rPh>
    <rPh sb="7" eb="9">
      <t>ケンスウ</t>
    </rPh>
    <rPh sb="10" eb="11">
      <t>ケン</t>
    </rPh>
    <phoneticPr fontId="3"/>
  </si>
  <si>
    <t>第4-8表の「意匠」「うち、利用件数」「国内権利数」列BC</t>
    <rPh sb="0" eb="1">
      <t>ダイ</t>
    </rPh>
    <rPh sb="4" eb="5">
      <t>ヒョウ</t>
    </rPh>
    <rPh sb="7" eb="9">
      <t>イショウ</t>
    </rPh>
    <rPh sb="14" eb="16">
      <t>リヨウ</t>
    </rPh>
    <rPh sb="16" eb="18">
      <t>ケンスウ</t>
    </rPh>
    <rPh sb="20" eb="22">
      <t>コクナイ</t>
    </rPh>
    <rPh sb="22" eb="24">
      <t>ケンリ</t>
    </rPh>
    <rPh sb="24" eb="25">
      <t>スウ</t>
    </rPh>
    <rPh sb="26" eb="27">
      <t>レツ</t>
    </rPh>
    <phoneticPr fontId="3"/>
  </si>
  <si>
    <t>第4-8表の「意匠」「うち、未利用件数」「国内権利数」列ＢO</t>
    <rPh sb="0" eb="1">
      <t>ダイ</t>
    </rPh>
    <rPh sb="4" eb="5">
      <t>ヒョウ</t>
    </rPh>
    <rPh sb="7" eb="9">
      <t>イショウ</t>
    </rPh>
    <rPh sb="14" eb="17">
      <t>ミリヨウ</t>
    </rPh>
    <rPh sb="17" eb="19">
      <t>ケンスウ</t>
    </rPh>
    <rPh sb="21" eb="23">
      <t>コクナイ</t>
    </rPh>
    <rPh sb="23" eb="25">
      <t>ケンリ</t>
    </rPh>
    <rPh sb="25" eb="26">
      <t>スウ</t>
    </rPh>
    <rPh sb="27" eb="28">
      <t>レツ</t>
    </rPh>
    <phoneticPr fontId="3"/>
  </si>
  <si>
    <t>第4-8表の「意匠」「うち防衛目的」「国内権利数」列ＢQ</t>
    <rPh sb="0" eb="1">
      <t>ダイ</t>
    </rPh>
    <rPh sb="4" eb="5">
      <t>ヒョウ</t>
    </rPh>
    <rPh sb="7" eb="9">
      <t>イショウ</t>
    </rPh>
    <rPh sb="13" eb="15">
      <t>ボウエイ</t>
    </rPh>
    <rPh sb="15" eb="17">
      <t>モクテキ</t>
    </rPh>
    <rPh sb="19" eb="21">
      <t>コクナイ</t>
    </rPh>
    <rPh sb="21" eb="23">
      <t>ケンリ</t>
    </rPh>
    <rPh sb="23" eb="24">
      <t>スウ</t>
    </rPh>
    <rPh sb="25" eb="26">
      <t>レツ</t>
    </rPh>
    <phoneticPr fontId="3"/>
  </si>
  <si>
    <t>うち防衛目的件数</t>
    <rPh sb="2" eb="4">
      <t>ボウエイ</t>
    </rPh>
    <rPh sb="4" eb="6">
      <t>モクテキ</t>
    </rPh>
    <rPh sb="6" eb="8">
      <t>ケンスウ</t>
    </rPh>
    <phoneticPr fontId="3"/>
  </si>
  <si>
    <t>国内意匠所有件数（件）</t>
    <rPh sb="0" eb="2">
      <t>コクナイ</t>
    </rPh>
    <rPh sb="2" eb="4">
      <t>イショウ</t>
    </rPh>
    <rPh sb="4" eb="6">
      <t>ショユウ</t>
    </rPh>
    <rPh sb="6" eb="8">
      <t>ケンスウ</t>
    </rPh>
    <rPh sb="9" eb="10">
      <t>ケン</t>
    </rPh>
    <phoneticPr fontId="3"/>
  </si>
  <si>
    <t>意匠</t>
    <rPh sb="0" eb="2">
      <t>イショウ</t>
    </rPh>
    <phoneticPr fontId="3"/>
  </si>
  <si>
    <t>図表用、左グラフ用</t>
    <rPh sb="0" eb="2">
      <t>ズヒョウ</t>
    </rPh>
    <rPh sb="2" eb="3">
      <t>ヨウ</t>
    </rPh>
    <rPh sb="4" eb="5">
      <t>ヒダリ</t>
    </rPh>
    <rPh sb="8" eb="9">
      <t>ヨウ</t>
    </rPh>
    <phoneticPr fontId="3"/>
  </si>
  <si>
    <t>国内商標所有件数（件）</t>
    <rPh sb="0" eb="2">
      <t>コクナイ</t>
    </rPh>
    <rPh sb="2" eb="4">
      <t>ショウヒョウ</t>
    </rPh>
    <rPh sb="4" eb="6">
      <t>ショユウ</t>
    </rPh>
    <rPh sb="6" eb="8">
      <t>ケンスウ</t>
    </rPh>
    <rPh sb="9" eb="10">
      <t>ケン</t>
    </rPh>
    <phoneticPr fontId="3"/>
  </si>
  <si>
    <t>第4-8表の「商標」「権利所有件数」「国内権利数」列ＢW</t>
    <rPh sb="0" eb="1">
      <t>ダイ</t>
    </rPh>
    <rPh sb="4" eb="5">
      <t>ヒョウ</t>
    </rPh>
    <rPh sb="7" eb="9">
      <t>ショウヒョウ</t>
    </rPh>
    <rPh sb="11" eb="13">
      <t>ケンリ</t>
    </rPh>
    <rPh sb="13" eb="15">
      <t>ショユウ</t>
    </rPh>
    <rPh sb="15" eb="17">
      <t>ケンスウ</t>
    </rPh>
    <rPh sb="19" eb="21">
      <t>コクナイ</t>
    </rPh>
    <rPh sb="21" eb="23">
      <t>ケンリ</t>
    </rPh>
    <rPh sb="23" eb="24">
      <t>スウ</t>
    </rPh>
    <rPh sb="25" eb="26">
      <t>レツ</t>
    </rPh>
    <phoneticPr fontId="3"/>
  </si>
  <si>
    <t>第4-8表の「商標」「うち、利用件数」「国内権利数」列ＢY</t>
    <rPh sb="0" eb="1">
      <t>ダイ</t>
    </rPh>
    <rPh sb="4" eb="5">
      <t>ヒョウ</t>
    </rPh>
    <rPh sb="7" eb="9">
      <t>ショウヒョウ</t>
    </rPh>
    <rPh sb="14" eb="16">
      <t>リヨウ</t>
    </rPh>
    <rPh sb="16" eb="18">
      <t>ケンスウ</t>
    </rPh>
    <rPh sb="20" eb="22">
      <t>コクナイ</t>
    </rPh>
    <rPh sb="22" eb="24">
      <t>ケンリ</t>
    </rPh>
    <rPh sb="24" eb="25">
      <t>スウ</t>
    </rPh>
    <rPh sb="26" eb="27">
      <t>レツ</t>
    </rPh>
    <phoneticPr fontId="3"/>
  </si>
  <si>
    <t>図表⑥　国内商標権所有件数の推移 （全体推計値）</t>
    <phoneticPr fontId="3"/>
  </si>
  <si>
    <t>図表⑤　外国意匠権所有件数の推移 （全体推計値）</t>
    <rPh sb="4" eb="6">
      <t>ガイコク</t>
    </rPh>
    <rPh sb="6" eb="8">
      <t>イショウ</t>
    </rPh>
    <phoneticPr fontId="3"/>
  </si>
  <si>
    <t>図表④　国内意匠権所有件数の推移 （全体推計値）</t>
    <rPh sb="6" eb="8">
      <t>イショウ</t>
    </rPh>
    <phoneticPr fontId="3"/>
  </si>
  <si>
    <t>図表③　外国特許権所有件数の推移 （全体推計値）</t>
    <phoneticPr fontId="3"/>
  </si>
  <si>
    <t>図表②　業種別の国内特許権所有件数 （全体推計値）</t>
    <phoneticPr fontId="3"/>
  </si>
  <si>
    <t>図表①　国内特許権所有件数の推移 （全体推計値）</t>
    <phoneticPr fontId="3"/>
  </si>
  <si>
    <t>2017年度</t>
    <rPh sb="4" eb="6">
      <t>ネンド</t>
    </rPh>
    <phoneticPr fontId="3"/>
  </si>
  <si>
    <t>2010年度</t>
    <rPh sb="4" eb="6">
      <t>ネンド</t>
    </rPh>
    <phoneticPr fontId="3"/>
  </si>
  <si>
    <t>H29(前年ファイルより転記</t>
    <rPh sb="4" eb="6">
      <t>ゼンネン</t>
    </rPh>
    <rPh sb="12" eb="14">
      <t>テンキ</t>
    </rPh>
    <phoneticPr fontId="3"/>
  </si>
  <si>
    <t>【参考】
2016年度</t>
    <rPh sb="1" eb="3">
      <t>サンコウ</t>
    </rPh>
    <rPh sb="9" eb="11">
      <t>ネンド</t>
    </rPh>
    <phoneticPr fontId="3"/>
  </si>
  <si>
    <t>【参考】
2016度</t>
    <rPh sb="1" eb="3">
      <t>サンコウ</t>
    </rPh>
    <rPh sb="9" eb="10">
      <t>ド</t>
    </rPh>
    <phoneticPr fontId="3"/>
  </si>
  <si>
    <t>2017年度</t>
    <rPh sb="5" eb="6">
      <t>ド</t>
    </rPh>
    <phoneticPr fontId="3"/>
  </si>
  <si>
    <r>
      <t>うち利用件数</t>
    </r>
    <r>
      <rPr>
        <vertAlign val="superscript"/>
        <sz val="9"/>
        <rFont val="ＭＳ Ｐゴシック"/>
        <family val="3"/>
        <charset val="128"/>
      </rPr>
      <t>*1</t>
    </r>
    <rPh sb="2" eb="4">
      <t>リヨウ</t>
    </rPh>
    <rPh sb="4" eb="6">
      <t>ケンスウ</t>
    </rPh>
    <phoneticPr fontId="3"/>
  </si>
  <si>
    <r>
      <t>うち未利用件数</t>
    </r>
    <r>
      <rPr>
        <vertAlign val="superscript"/>
        <sz val="9"/>
        <rFont val="ＭＳ Ｐゴシック"/>
        <family val="3"/>
        <charset val="128"/>
      </rPr>
      <t>*2</t>
    </r>
    <rPh sb="2" eb="3">
      <t>ミ</t>
    </rPh>
    <rPh sb="3" eb="5">
      <t>リヨウ</t>
    </rPh>
    <rPh sb="5" eb="7">
      <t>ケンスウ</t>
    </rPh>
    <phoneticPr fontId="3"/>
  </si>
  <si>
    <r>
      <t>　うち防衛目的件数</t>
    </r>
    <r>
      <rPr>
        <vertAlign val="superscript"/>
        <sz val="9"/>
        <rFont val="ＭＳ Ｐゴシック"/>
        <family val="3"/>
        <charset val="128"/>
      </rPr>
      <t>*3</t>
    </r>
    <rPh sb="3" eb="5">
      <t>ボウエイ</t>
    </rPh>
    <rPh sb="5" eb="7">
      <t>モクテキ</t>
    </rPh>
    <rPh sb="7" eb="9">
      <t>ケンスウ</t>
    </rPh>
    <phoneticPr fontId="3"/>
  </si>
  <si>
    <t>1-2-15図 国内における特許権所有件数及びその利用率の推移（全体推計値）</t>
    <phoneticPr fontId="3"/>
  </si>
  <si>
    <t>（備考） ＊１：利用件数とは、権利所有件数のうち「自社実施件数」及び、「他社への実施許諾件数」のいわゆる積極的な利用件数の合計である。</t>
    <phoneticPr fontId="3"/>
  </si>
  <si>
    <t>　　　　　＊２： 未利用件数とは自社実施も他社への実施許諾も行っていない権利であり、防衛目的権利及び開放可能な権利（相手先企業を問わず、ライセンス契約により他社へ実施許諾が可能な権利）等を含む。</t>
    <phoneticPr fontId="3"/>
  </si>
  <si>
    <t>　　　　　＊３： 防衛目的件数とは、自社実施も他社への実施許諾も行っていない権利であって、自社事業を防衛するために他社に実施させないことを目的として所有している権利である。</t>
    <phoneticPr fontId="3"/>
  </si>
  <si>
    <t>（資料）特許庁「平成30 年知的財産活動調査報告書」</t>
    <phoneticPr fontId="3"/>
  </si>
  <si>
    <t>1-2-16図 国内における業種別の特許権所有件数及びその利用率（全体推計値）</t>
    <phoneticPr fontId="3"/>
  </si>
  <si>
    <t>1-2-17図 外国における特許権利用率の推移（全体推計値）</t>
    <phoneticPr fontId="3"/>
  </si>
  <si>
    <t>1-2-18図 国内における意匠権所有件数及びその利用率の推移（全体推計値）</t>
    <phoneticPr fontId="3"/>
  </si>
  <si>
    <t>（備考）＊１，＊２および＊３については図表1 － 2 － 15 の備考参照。</t>
    <phoneticPr fontId="3"/>
  </si>
  <si>
    <t>1-2-19図 外国における意匠権利用率の推移（全体推計値）</t>
    <phoneticPr fontId="3"/>
  </si>
  <si>
    <t>1-2-20図 国内における商標権所有件数及びその利用率の推移（全体推計値）</t>
    <phoneticPr fontId="3"/>
  </si>
  <si>
    <t>1-2-21図 外国における商標権利用率の推移（全体推計値）</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</si>
</sst>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0_);[Red]\(#,##0\)"/>
    <numFmt numFmtId="177" formatCode="#,##0.00_ "/>
    <numFmt numFmtId="178" formatCode="_ * #,##0.00_ ;_ * \-#,##0.00_ ;_ * &quot;-&quot;_ ;_ @_ "/>
    <numFmt numFmtId="179" formatCode="0.0%"/>
    <numFmt numFmtId="180" formatCode="_ * #,##0.0000_ ;_ * \-#,##0.0000_ ;_ * &quot;-&quot;??_ ;_ @_ "/>
    <numFmt numFmtId="181" formatCode="#,##0_ "/>
    <numFmt numFmtId="182" formatCode="_ * #,##0_ ;_ * \-#,##0_ ;_ * &quot;-&quot;??_ ;_ @_ "/>
    <numFmt numFmtId="183" formatCode="0.00_ "/>
    <numFmt numFmtId="184" formatCode="#,##0.0_);[Red]\(#,##0.0\)"/>
  </numFmts>
  <fonts count="23" x14ac:knownFonts="1">
    <font>
      <sz val="11"/>
      <name val="ＭＳ Ｐゴシック"/>
      <family val="3"/>
      <charset val="128"/>
    </font>
    <font>
      <sz val="11"/>
      <name val="ＭＳ Ｐゴシック"/>
      <family val="3"/>
      <charset val="128"/>
    </font>
    <font>
      <sz val="9"/>
      <color indexed="12"/>
      <name val="ＭＳ Ｐゴシック"/>
      <family val="3"/>
      <charset val="128"/>
    </font>
    <font>
      <sz val="6"/>
      <name val="ＭＳ Ｐゴシック"/>
      <family val="3"/>
      <charset val="128"/>
    </font>
    <font>
      <sz val="9"/>
      <name val="ＭＳ Ｐゴシック"/>
      <family val="3"/>
      <charset val="128"/>
    </font>
    <font>
      <b/>
      <sz val="9"/>
      <color rgb="FFFF0000"/>
      <name val="ＭＳ Ｐゴシック"/>
      <family val="3"/>
      <charset val="128"/>
    </font>
    <font>
      <sz val="10"/>
      <color indexed="12"/>
      <name val="ＭＳ Ｐゴシック"/>
      <family val="3"/>
      <charset val="128"/>
    </font>
    <font>
      <sz val="10"/>
      <name val="ＭＳ Ｐゴシック"/>
      <family val="3"/>
      <charset val="128"/>
    </font>
    <font>
      <sz val="9"/>
      <color rgb="FF0033CC"/>
      <name val="ＭＳ Ｐゴシック"/>
      <family val="3"/>
      <charset val="128"/>
    </font>
    <font>
      <sz val="10"/>
      <color indexed="10"/>
      <name val="ＭＳ Ｐゴシック"/>
      <family val="3"/>
      <charset val="128"/>
    </font>
    <font>
      <sz val="9"/>
      <color indexed="30"/>
      <name val="ＭＳ Ｐゴシック"/>
      <family val="3"/>
      <charset val="128"/>
    </font>
    <font>
      <sz val="9"/>
      <color rgb="FFFF0000"/>
      <name val="ＭＳ Ｐゴシック"/>
      <family val="3"/>
      <charset val="128"/>
    </font>
    <font>
      <sz val="9"/>
      <color indexed="10"/>
      <name val="ＭＳ Ｐゴシック"/>
      <family val="3"/>
      <charset val="128"/>
    </font>
    <font>
      <sz val="12"/>
      <name val="ＭＳ Ｐゴシック"/>
      <family val="3"/>
      <charset val="128"/>
    </font>
    <font>
      <sz val="10"/>
      <name val="ＭＳ 明朝"/>
      <family val="1"/>
      <charset val="128"/>
    </font>
    <font>
      <sz val="10"/>
      <color rgb="FFFF0000"/>
      <name val="ＭＳ Ｐゴシック"/>
      <family val="3"/>
      <charset val="128"/>
    </font>
    <font>
      <sz val="8"/>
      <color rgb="FFFF0000"/>
      <name val="ＭＳ Ｐゴシック"/>
      <family val="3"/>
      <charset val="128"/>
    </font>
    <font>
      <b/>
      <sz val="9"/>
      <color indexed="10"/>
      <name val="ＭＳ Ｐゴシック"/>
      <family val="3"/>
      <charset val="128"/>
    </font>
    <font>
      <sz val="8"/>
      <name val="ＭＳ Ｐゴシック"/>
      <family val="3"/>
      <charset val="128"/>
    </font>
    <font>
      <sz val="9"/>
      <color rgb="FF0000CC"/>
      <name val="ＭＳ Ｐゴシック"/>
      <family val="3"/>
      <charset val="128"/>
    </font>
    <font>
      <sz val="9"/>
      <color rgb="FF0000FF"/>
      <name val="ＭＳ Ｐゴシック"/>
      <family val="3"/>
      <charset val="128"/>
    </font>
    <font>
      <b/>
      <sz val="9"/>
      <color indexed="81"/>
      <name val="ＭＳ Ｐゴシック"/>
      <family val="3"/>
      <charset val="128"/>
    </font>
    <font>
      <vertAlign val="superscript"/>
      <sz val="9"/>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00FF00"/>
        <bgColor indexed="64"/>
      </patternFill>
    </fill>
  </fills>
  <borders count="37">
    <border>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s>
  <cellStyleXfs count="5">
    <xf numFmtId="0" fontId="0" fillId="0" borderId="0">
      <alignment vertical="center"/>
    </xf>
    <xf numFmtId="0" fontId="4" fillId="0" borderId="0"/>
    <xf numFmtId="38" fontId="1" fillId="0" borderId="0" applyFont="0" applyFill="0" applyBorder="0" applyAlignment="0" applyProtection="0">
      <alignment vertical="center"/>
    </xf>
    <xf numFmtId="0" fontId="4" fillId="0" borderId="0"/>
    <xf numFmtId="0" fontId="1" fillId="0" borderId="0">
      <alignment vertical="center"/>
    </xf>
  </cellStyleXfs>
  <cellXfs count="26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Fill="1" applyAlignment="1">
      <alignment horizontal="left" vertical="center"/>
    </xf>
    <xf numFmtId="0" fontId="7" fillId="0" borderId="0" xfId="0" applyFont="1" applyFill="1">
      <alignment vertical="center"/>
    </xf>
    <xf numFmtId="0" fontId="8" fillId="0" borderId="0" xfId="0" applyFont="1">
      <alignment vertical="center"/>
    </xf>
    <xf numFmtId="0" fontId="6" fillId="0" borderId="0" xfId="0" applyFont="1" applyAlignment="1">
      <alignment horizontal="left" vertical="center"/>
    </xf>
    <xf numFmtId="0" fontId="6" fillId="0" borderId="0" xfId="0" applyFont="1" applyFill="1" applyAlignment="1">
      <alignment horizontal="left" vertical="center"/>
    </xf>
    <xf numFmtId="0" fontId="9" fillId="0" borderId="0" xfId="0" applyFont="1">
      <alignment vertical="center"/>
    </xf>
    <xf numFmtId="0" fontId="10" fillId="0" borderId="0" xfId="0" applyFont="1">
      <alignment vertical="center"/>
    </xf>
    <xf numFmtId="0" fontId="7" fillId="0" borderId="1" xfId="0" applyFont="1" applyFill="1" applyBorder="1">
      <alignment vertical="center"/>
    </xf>
    <xf numFmtId="0" fontId="7" fillId="0" borderId="2" xfId="0" applyFont="1" applyFill="1" applyBorder="1">
      <alignment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0" xfId="0" applyFont="1">
      <alignment vertical="center"/>
    </xf>
    <xf numFmtId="176" fontId="7" fillId="0" borderId="4" xfId="0" applyNumberFormat="1" applyFont="1" applyBorder="1">
      <alignment vertical="center"/>
    </xf>
    <xf numFmtId="176" fontId="7" fillId="0" borderId="6" xfId="0" applyNumberFormat="1" applyFont="1" applyBorder="1">
      <alignment vertical="center"/>
    </xf>
    <xf numFmtId="176" fontId="7" fillId="0" borderId="6" xfId="0" applyNumberFormat="1" applyFont="1" applyFill="1" applyBorder="1">
      <alignment vertical="center"/>
    </xf>
    <xf numFmtId="176" fontId="7" fillId="2" borderId="6" xfId="0" applyNumberFormat="1" applyFont="1" applyFill="1" applyBorder="1">
      <alignment vertical="center"/>
    </xf>
    <xf numFmtId="176" fontId="7" fillId="0" borderId="0" xfId="0" applyNumberFormat="1" applyFont="1" applyBorder="1">
      <alignment vertical="center"/>
    </xf>
    <xf numFmtId="0" fontId="7" fillId="3" borderId="7" xfId="0" applyFont="1" applyFill="1" applyBorder="1">
      <alignment vertical="center"/>
    </xf>
    <xf numFmtId="0" fontId="7" fillId="0" borderId="8" xfId="0" applyFont="1" applyBorder="1">
      <alignment vertical="center"/>
    </xf>
    <xf numFmtId="176" fontId="7" fillId="0" borderId="9" xfId="0" applyNumberFormat="1" applyFont="1" applyBorder="1">
      <alignment vertical="center"/>
    </xf>
    <xf numFmtId="176" fontId="7" fillId="0" borderId="8" xfId="0" applyNumberFormat="1" applyFont="1" applyBorder="1">
      <alignment vertical="center"/>
    </xf>
    <xf numFmtId="176" fontId="7" fillId="0" borderId="8" xfId="0" applyNumberFormat="1" applyFont="1" applyFill="1" applyBorder="1">
      <alignment vertical="center"/>
    </xf>
    <xf numFmtId="177" fontId="7" fillId="0" borderId="0" xfId="0" applyNumberFormat="1" applyFont="1" applyFill="1">
      <alignment vertical="center"/>
    </xf>
    <xf numFmtId="176" fontId="7" fillId="2" borderId="0" xfId="0" applyNumberFormat="1" applyFont="1" applyFill="1">
      <alignment vertical="center"/>
    </xf>
    <xf numFmtId="43" fontId="6" fillId="0" borderId="0" xfId="0" applyNumberFormat="1" applyFont="1" applyFill="1" applyAlignment="1">
      <alignment horizontal="left" vertical="center"/>
    </xf>
    <xf numFmtId="43" fontId="7" fillId="0" borderId="0" xfId="0" applyNumberFormat="1" applyFont="1" applyFill="1">
      <alignment vertical="center"/>
    </xf>
    <xf numFmtId="0" fontId="12" fillId="0" borderId="0" xfId="0" applyFont="1">
      <alignment vertical="center"/>
    </xf>
    <xf numFmtId="0" fontId="7" fillId="3" borderId="10" xfId="0" applyFont="1" applyFill="1" applyBorder="1">
      <alignment vertical="center"/>
    </xf>
    <xf numFmtId="0" fontId="7" fillId="0" borderId="11" xfId="0" applyFont="1" applyBorder="1">
      <alignment vertical="center"/>
    </xf>
    <xf numFmtId="176" fontId="7" fillId="0" borderId="12" xfId="0" applyNumberFormat="1" applyFont="1" applyBorder="1">
      <alignment vertical="center"/>
    </xf>
    <xf numFmtId="176" fontId="7" fillId="0" borderId="11" xfId="0" applyNumberFormat="1" applyFont="1" applyBorder="1">
      <alignment vertical="center"/>
    </xf>
    <xf numFmtId="176" fontId="7" fillId="0" borderId="11" xfId="0" applyNumberFormat="1" applyFont="1" applyFill="1" applyBorder="1">
      <alignment vertical="center"/>
    </xf>
    <xf numFmtId="0" fontId="7" fillId="3" borderId="13" xfId="0" applyFont="1" applyFill="1" applyBorder="1">
      <alignment vertical="center"/>
    </xf>
    <xf numFmtId="0" fontId="7" fillId="0" borderId="13" xfId="0" applyFont="1" applyBorder="1">
      <alignment vertical="center"/>
    </xf>
    <xf numFmtId="176" fontId="7" fillId="0" borderId="13" xfId="0" applyNumberFormat="1" applyFont="1" applyBorder="1">
      <alignment vertical="center"/>
    </xf>
    <xf numFmtId="176" fontId="7" fillId="0" borderId="13" xfId="0" applyNumberFormat="1" applyFont="1" applyFill="1" applyBorder="1">
      <alignment vertical="center"/>
    </xf>
    <xf numFmtId="0" fontId="13" fillId="0" borderId="0" xfId="0" applyFont="1" applyFill="1" applyAlignment="1">
      <alignment horizontal="center" vertical="center"/>
    </xf>
    <xf numFmtId="0" fontId="7" fillId="3" borderId="0" xfId="0" applyFont="1" applyFill="1" applyBorder="1">
      <alignment vertical="center"/>
    </xf>
    <xf numFmtId="0" fontId="7" fillId="0" borderId="0" xfId="0" applyFont="1" applyBorder="1">
      <alignment vertical="center"/>
    </xf>
    <xf numFmtId="178" fontId="7" fillId="0" borderId="0" xfId="0" applyNumberFormat="1" applyFont="1" applyFill="1">
      <alignment vertical="center"/>
    </xf>
    <xf numFmtId="176" fontId="7" fillId="0" borderId="0" xfId="0" applyNumberFormat="1" applyFont="1" applyFill="1">
      <alignment vertical="center"/>
    </xf>
    <xf numFmtId="0" fontId="7" fillId="0" borderId="0" xfId="0" applyFont="1" applyFill="1" applyAlignment="1">
      <alignment horizontal="center" vertical="center"/>
    </xf>
    <xf numFmtId="0" fontId="4" fillId="4" borderId="0" xfId="0" applyFont="1" applyFill="1">
      <alignment vertical="center"/>
    </xf>
    <xf numFmtId="176" fontId="7" fillId="5" borderId="6" xfId="0" applyNumberFormat="1" applyFont="1" applyFill="1" applyBorder="1">
      <alignment vertical="center"/>
    </xf>
    <xf numFmtId="176" fontId="7" fillId="5" borderId="8" xfId="0" applyNumberFormat="1" applyFont="1" applyFill="1" applyBorder="1">
      <alignment vertical="center"/>
    </xf>
    <xf numFmtId="176" fontId="7" fillId="5" borderId="11" xfId="0" applyNumberFormat="1" applyFont="1" applyFill="1" applyBorder="1">
      <alignment vertical="center"/>
    </xf>
    <xf numFmtId="176" fontId="7" fillId="5" borderId="13" xfId="0" applyNumberFormat="1" applyFont="1" applyFill="1" applyBorder="1">
      <alignment vertical="center"/>
    </xf>
    <xf numFmtId="0" fontId="7" fillId="0" borderId="7" xfId="0" applyFont="1" applyBorder="1">
      <alignment vertical="center"/>
    </xf>
    <xf numFmtId="179" fontId="7" fillId="0" borderId="8" xfId="0" applyNumberFormat="1" applyFont="1" applyBorder="1">
      <alignment vertical="center"/>
    </xf>
    <xf numFmtId="179" fontId="7" fillId="0" borderId="8" xfId="0" applyNumberFormat="1" applyFont="1" applyFill="1" applyBorder="1">
      <alignment vertical="center"/>
    </xf>
    <xf numFmtId="179" fontId="7" fillId="5" borderId="8" xfId="0" applyNumberFormat="1" applyFont="1" applyFill="1" applyBorder="1">
      <alignment vertical="center"/>
    </xf>
    <xf numFmtId="0" fontId="7" fillId="0" borderId="10" xfId="0" applyFont="1" applyBorder="1">
      <alignment vertical="center"/>
    </xf>
    <xf numFmtId="179" fontId="7" fillId="0" borderId="14" xfId="0" applyNumberFormat="1" applyFont="1" applyBorder="1">
      <alignment vertical="center"/>
    </xf>
    <xf numFmtId="179" fontId="7" fillId="0" borderId="14" xfId="0" applyNumberFormat="1" applyFont="1" applyFill="1" applyBorder="1">
      <alignment vertical="center"/>
    </xf>
    <xf numFmtId="179" fontId="7" fillId="5" borderId="14" xfId="0" applyNumberFormat="1" applyFont="1" applyFill="1" applyBorder="1">
      <alignment vertical="center"/>
    </xf>
    <xf numFmtId="179" fontId="7" fillId="0" borderId="0" xfId="0" applyNumberFormat="1" applyFont="1">
      <alignment vertical="center"/>
    </xf>
    <xf numFmtId="176" fontId="7" fillId="0" borderId="0" xfId="0" applyNumberFormat="1" applyFont="1">
      <alignment vertical="center"/>
    </xf>
    <xf numFmtId="43" fontId="4" fillId="0" borderId="0" xfId="0" applyNumberFormat="1" applyFont="1" applyFill="1">
      <alignment vertical="center"/>
    </xf>
    <xf numFmtId="180" fontId="4" fillId="0" borderId="0" xfId="0" applyNumberFormat="1" applyFont="1" applyFill="1">
      <alignment vertical="center"/>
    </xf>
    <xf numFmtId="43" fontId="2" fillId="0" borderId="0" xfId="0" applyNumberFormat="1" applyFont="1" applyFill="1">
      <alignment vertical="center"/>
    </xf>
    <xf numFmtId="176" fontId="7" fillId="3" borderId="0" xfId="0" applyNumberFormat="1" applyFont="1" applyFill="1" applyBorder="1" applyAlignment="1">
      <alignment vertical="center"/>
    </xf>
    <xf numFmtId="0" fontId="6" fillId="0" borderId="0" xfId="0" applyFont="1" applyFill="1">
      <alignment vertical="center"/>
    </xf>
    <xf numFmtId="0" fontId="14" fillId="3" borderId="0" xfId="0" applyFont="1" applyFill="1" applyAlignment="1">
      <alignment horizontal="justify" vertical="center"/>
    </xf>
    <xf numFmtId="0" fontId="14" fillId="3" borderId="0" xfId="0" applyFont="1" applyFill="1" applyAlignment="1">
      <alignment vertical="top" wrapText="1"/>
    </xf>
    <xf numFmtId="0" fontId="7" fillId="3" borderId="0" xfId="0" applyFont="1" applyFill="1">
      <alignment vertical="center"/>
    </xf>
    <xf numFmtId="0" fontId="4" fillId="0" borderId="0" xfId="0" applyFont="1" applyFill="1" applyBorder="1">
      <alignment vertical="center"/>
    </xf>
    <xf numFmtId="0" fontId="7" fillId="0" borderId="0" xfId="0" applyFont="1" applyFill="1" applyBorder="1">
      <alignment vertical="center"/>
    </xf>
    <xf numFmtId="0" fontId="15" fillId="0" borderId="0" xfId="0" applyFont="1">
      <alignment vertical="center"/>
    </xf>
    <xf numFmtId="0" fontId="7" fillId="0" borderId="0" xfId="0" applyFont="1" applyAlignment="1">
      <alignment horizontal="left" vertical="top" wrapText="1"/>
    </xf>
    <xf numFmtId="0" fontId="6" fillId="0" borderId="0" xfId="0" applyFont="1" applyFill="1" applyAlignment="1">
      <alignment horizontal="left" vertical="top" wrapText="1"/>
    </xf>
    <xf numFmtId="0" fontId="7" fillId="0" borderId="0" xfId="0" applyFont="1" applyFill="1" applyBorder="1" applyAlignment="1">
      <alignment horizontal="left" vertical="top" wrapText="1"/>
    </xf>
    <xf numFmtId="0" fontId="6" fillId="0" borderId="0" xfId="0" applyFont="1" applyAlignment="1">
      <alignment horizontal="left" vertical="top" wrapText="1"/>
    </xf>
    <xf numFmtId="0" fontId="15" fillId="0" borderId="0" xfId="0" applyFont="1" applyAlignment="1">
      <alignment horizontal="left" vertical="top"/>
    </xf>
    <xf numFmtId="181" fontId="16" fillId="6" borderId="17" xfId="0" applyNumberFormat="1" applyFont="1" applyFill="1" applyBorder="1" applyAlignment="1">
      <alignment horizontal="center" vertical="center" wrapText="1"/>
    </xf>
    <xf numFmtId="0" fontId="16" fillId="6" borderId="17" xfId="0" applyFont="1" applyFill="1" applyBorder="1" applyAlignment="1">
      <alignment horizontal="center" vertical="center" shrinkToFit="1"/>
    </xf>
    <xf numFmtId="181" fontId="7" fillId="0" borderId="21" xfId="0" applyNumberFormat="1" applyFont="1" applyFill="1" applyBorder="1" applyAlignment="1">
      <alignment vertical="center"/>
    </xf>
    <xf numFmtId="181" fontId="7" fillId="0" borderId="3" xfId="0" applyNumberFormat="1" applyFont="1" applyFill="1" applyBorder="1" applyAlignment="1">
      <alignment horizontal="center" vertical="center" wrapText="1"/>
    </xf>
    <xf numFmtId="181" fontId="16" fillId="6" borderId="13" xfId="0" applyNumberFormat="1" applyFont="1" applyFill="1" applyBorder="1" applyAlignment="1">
      <alignment horizontal="center" vertical="center"/>
    </xf>
    <xf numFmtId="0" fontId="16" fillId="6" borderId="13" xfId="0" applyFont="1" applyFill="1" applyBorder="1" applyAlignment="1">
      <alignment horizontal="center" vertical="center" shrinkToFit="1"/>
    </xf>
    <xf numFmtId="0" fontId="7" fillId="0" borderId="6" xfId="0" applyFont="1" applyBorder="1" applyAlignment="1">
      <alignment horizontal="left" vertical="center"/>
    </xf>
    <xf numFmtId="181" fontId="7" fillId="0" borderId="6" xfId="0" applyNumberFormat="1" applyFont="1" applyFill="1" applyBorder="1" applyAlignment="1">
      <alignment horizontal="right" vertical="center"/>
    </xf>
    <xf numFmtId="3" fontId="7" fillId="2" borderId="0" xfId="0" applyNumberFormat="1" applyFont="1" applyFill="1" applyAlignment="1">
      <alignment horizontal="left" vertical="center"/>
    </xf>
    <xf numFmtId="181" fontId="7" fillId="0" borderId="6" xfId="0" applyNumberFormat="1" applyFont="1" applyFill="1" applyBorder="1">
      <alignment vertical="center"/>
    </xf>
    <xf numFmtId="179" fontId="7" fillId="0" borderId="6" xfId="0" applyNumberFormat="1" applyFont="1" applyFill="1" applyBorder="1">
      <alignment vertical="center"/>
    </xf>
    <xf numFmtId="41" fontId="7" fillId="0" borderId="0" xfId="1" applyNumberFormat="1" applyFont="1" applyFill="1" applyBorder="1" applyAlignment="1">
      <alignment vertical="center"/>
    </xf>
    <xf numFmtId="0" fontId="7" fillId="0" borderId="22" xfId="0" applyFont="1" applyFill="1" applyBorder="1" applyAlignment="1">
      <alignment horizontal="left" vertical="center"/>
    </xf>
    <xf numFmtId="38" fontId="7" fillId="2" borderId="22" xfId="2" applyFont="1" applyFill="1" applyBorder="1" applyAlignment="1">
      <alignment horizontal="right" vertical="center"/>
    </xf>
    <xf numFmtId="179" fontId="16" fillId="0" borderId="3" xfId="0" applyNumberFormat="1" applyFont="1" applyFill="1" applyBorder="1">
      <alignment vertical="center"/>
    </xf>
    <xf numFmtId="179" fontId="16" fillId="4" borderId="3" xfId="1" applyNumberFormat="1" applyFont="1" applyFill="1" applyBorder="1" applyAlignment="1">
      <alignment vertical="center"/>
    </xf>
    <xf numFmtId="179" fontId="16" fillId="4" borderId="3" xfId="0" applyNumberFormat="1" applyFont="1" applyFill="1" applyBorder="1">
      <alignment vertical="center"/>
    </xf>
    <xf numFmtId="0" fontId="7" fillId="0" borderId="8" xfId="0" applyFont="1" applyBorder="1" applyAlignment="1">
      <alignment horizontal="left" vertical="center"/>
    </xf>
    <xf numFmtId="181" fontId="7" fillId="0" borderId="8" xfId="0" applyNumberFormat="1" applyFont="1" applyFill="1" applyBorder="1" applyAlignment="1">
      <alignment horizontal="right" vertical="center"/>
    </xf>
    <xf numFmtId="181" fontId="7" fillId="0" borderId="8" xfId="0" applyNumberFormat="1" applyFont="1" applyFill="1" applyBorder="1">
      <alignment vertical="center"/>
    </xf>
    <xf numFmtId="41" fontId="7" fillId="0" borderId="0" xfId="3" applyNumberFormat="1" applyFont="1" applyFill="1" applyBorder="1" applyAlignment="1">
      <alignment vertical="center"/>
    </xf>
    <xf numFmtId="0" fontId="7" fillId="0" borderId="23" xfId="0" applyFont="1" applyFill="1" applyBorder="1" applyAlignment="1">
      <alignment horizontal="left" vertical="center"/>
    </xf>
    <xf numFmtId="38" fontId="7" fillId="2" borderId="10" xfId="2" applyFont="1" applyFill="1" applyBorder="1" applyAlignment="1">
      <alignment horizontal="right" vertical="center"/>
    </xf>
    <xf numFmtId="176" fontId="7" fillId="2" borderId="11" xfId="0" applyNumberFormat="1" applyFont="1" applyFill="1" applyBorder="1">
      <alignment vertical="center"/>
    </xf>
    <xf numFmtId="181" fontId="7" fillId="2" borderId="11" xfId="0" applyNumberFormat="1" applyFont="1" applyFill="1" applyBorder="1">
      <alignment vertical="center"/>
    </xf>
    <xf numFmtId="179" fontId="7" fillId="0" borderId="11" xfId="0" applyNumberFormat="1" applyFont="1" applyFill="1" applyBorder="1">
      <alignment vertical="center"/>
    </xf>
    <xf numFmtId="179" fontId="16" fillId="0" borderId="13" xfId="0" applyNumberFormat="1" applyFont="1" applyFill="1" applyBorder="1">
      <alignment vertical="center"/>
    </xf>
    <xf numFmtId="179" fontId="16" fillId="4" borderId="13" xfId="1" applyNumberFormat="1" applyFont="1" applyFill="1" applyBorder="1" applyAlignment="1">
      <alignment vertical="center"/>
    </xf>
    <xf numFmtId="179" fontId="16" fillId="4" borderId="13" xfId="0" applyNumberFormat="1" applyFont="1" applyFill="1" applyBorder="1">
      <alignment vertical="center"/>
    </xf>
    <xf numFmtId="0" fontId="7" fillId="0" borderId="14" xfId="0" applyFont="1" applyBorder="1" applyAlignment="1">
      <alignment horizontal="left" vertical="center"/>
    </xf>
    <xf numFmtId="181" fontId="7" fillId="0" borderId="14" xfId="0" applyNumberFormat="1" applyFont="1" applyFill="1" applyBorder="1" applyAlignment="1">
      <alignment horizontal="right" vertical="center"/>
    </xf>
    <xf numFmtId="181" fontId="7" fillId="0" borderId="14" xfId="0" applyNumberFormat="1" applyFont="1" applyFill="1" applyBorder="1">
      <alignment vertical="center"/>
    </xf>
    <xf numFmtId="0" fontId="7" fillId="0" borderId="24" xfId="0" applyFont="1" applyFill="1" applyBorder="1" applyAlignment="1">
      <alignment horizontal="left" vertical="center"/>
    </xf>
    <xf numFmtId="38" fontId="7" fillId="2" borderId="24" xfId="2" applyFont="1" applyFill="1" applyBorder="1" applyAlignment="1">
      <alignment horizontal="right" vertical="center"/>
    </xf>
    <xf numFmtId="176" fontId="7" fillId="2" borderId="24" xfId="0" applyNumberFormat="1" applyFont="1" applyFill="1" applyBorder="1">
      <alignment vertical="center"/>
    </xf>
    <xf numFmtId="181" fontId="7" fillId="2" borderId="24" xfId="0" applyNumberFormat="1" applyFont="1" applyFill="1" applyBorder="1">
      <alignment vertical="center"/>
    </xf>
    <xf numFmtId="179" fontId="7" fillId="0" borderId="24" xfId="0" applyNumberFormat="1" applyFont="1" applyFill="1" applyBorder="1">
      <alignment vertical="center"/>
    </xf>
    <xf numFmtId="179" fontId="16" fillId="0" borderId="14" xfId="0" applyNumberFormat="1" applyFont="1" applyFill="1" applyBorder="1">
      <alignment vertical="center"/>
    </xf>
    <xf numFmtId="179" fontId="16" fillId="4" borderId="14" xfId="1" applyNumberFormat="1" applyFont="1" applyFill="1" applyBorder="1" applyAlignment="1">
      <alignment vertical="center"/>
    </xf>
    <xf numFmtId="179" fontId="16" fillId="4" borderId="14" xfId="0" applyNumberFormat="1" applyFont="1" applyFill="1" applyBorder="1">
      <alignment vertical="center"/>
    </xf>
    <xf numFmtId="0" fontId="4" fillId="4" borderId="0" xfId="0" applyFont="1" applyFill="1" applyBorder="1">
      <alignment vertical="center"/>
    </xf>
    <xf numFmtId="0" fontId="4" fillId="0" borderId="0" xfId="3" applyFont="1" applyFill="1" applyBorder="1" applyAlignment="1"/>
    <xf numFmtId="0" fontId="4" fillId="0" borderId="0" xfId="0" applyFont="1" applyBorder="1">
      <alignment vertical="center"/>
    </xf>
    <xf numFmtId="0" fontId="4" fillId="0" borderId="0" xfId="3" applyFont="1" applyFill="1" applyBorder="1" applyAlignment="1">
      <alignment horizontal="center" vertical="center"/>
    </xf>
    <xf numFmtId="0" fontId="4" fillId="0" borderId="0" xfId="3" applyFont="1" applyFill="1" applyBorder="1" applyAlignment="1">
      <alignment vertical="center"/>
    </xf>
    <xf numFmtId="0" fontId="7" fillId="0" borderId="25" xfId="0" applyFont="1" applyFill="1" applyBorder="1" applyAlignment="1">
      <alignment horizontal="left" vertical="center"/>
    </xf>
    <xf numFmtId="38" fontId="7" fillId="2" borderId="25" xfId="2" applyFont="1" applyFill="1" applyBorder="1" applyAlignment="1">
      <alignment horizontal="right" vertical="center"/>
    </xf>
    <xf numFmtId="176" fontId="7" fillId="2" borderId="25" xfId="0" applyNumberFormat="1" applyFont="1" applyFill="1" applyBorder="1">
      <alignment vertical="center"/>
    </xf>
    <xf numFmtId="181" fontId="7" fillId="2" borderId="25" xfId="0" applyNumberFormat="1" applyFont="1" applyFill="1" applyBorder="1">
      <alignment vertical="center"/>
    </xf>
    <xf numFmtId="179" fontId="7" fillId="0" borderId="25" xfId="0" applyNumberFormat="1" applyFont="1" applyFill="1" applyBorder="1">
      <alignment vertical="center"/>
    </xf>
    <xf numFmtId="0" fontId="7" fillId="0" borderId="18" xfId="0" applyFont="1" applyBorder="1">
      <alignment vertical="center"/>
    </xf>
    <xf numFmtId="38" fontId="7" fillId="0" borderId="14" xfId="2" applyFont="1" applyBorder="1">
      <alignment vertical="center"/>
    </xf>
    <xf numFmtId="181" fontId="7" fillId="0" borderId="14" xfId="0" applyNumberFormat="1" applyFont="1" applyBorder="1">
      <alignment vertical="center"/>
    </xf>
    <xf numFmtId="38" fontId="7" fillId="2" borderId="14" xfId="2" applyFont="1" applyFill="1" applyBorder="1" applyAlignment="1">
      <alignment horizontal="right" vertical="center"/>
    </xf>
    <xf numFmtId="176" fontId="7" fillId="2" borderId="14" xfId="0" applyNumberFormat="1" applyFont="1" applyFill="1" applyBorder="1">
      <alignment vertical="center"/>
    </xf>
    <xf numFmtId="181" fontId="7" fillId="2" borderId="14" xfId="0" applyNumberFormat="1" applyFont="1" applyFill="1" applyBorder="1">
      <alignment vertical="center"/>
    </xf>
    <xf numFmtId="0" fontId="16" fillId="0" borderId="0" xfId="0" applyFont="1">
      <alignment vertical="center"/>
    </xf>
    <xf numFmtId="181" fontId="7" fillId="0" borderId="0" xfId="0" applyNumberFormat="1" applyFont="1">
      <alignment vertical="center"/>
    </xf>
    <xf numFmtId="0" fontId="11" fillId="0" borderId="0" xfId="0" applyFont="1" applyBorder="1">
      <alignment vertical="center"/>
    </xf>
    <xf numFmtId="0" fontId="17" fillId="4" borderId="0" xfId="4" applyFont="1" applyFill="1">
      <alignment vertical="center"/>
    </xf>
    <xf numFmtId="0" fontId="2" fillId="4" borderId="0" xfId="0" applyFont="1" applyFill="1" applyAlignment="1">
      <alignment horizontal="left" vertical="center"/>
    </xf>
    <xf numFmtId="0" fontId="12" fillId="4" borderId="0" xfId="0" applyFont="1" applyFill="1" applyBorder="1">
      <alignment vertical="center"/>
    </xf>
    <xf numFmtId="41" fontId="4" fillId="4" borderId="0" xfId="0" applyNumberFormat="1" applyFont="1" applyFill="1" applyBorder="1" applyAlignment="1">
      <alignment vertical="center"/>
    </xf>
    <xf numFmtId="0" fontId="18" fillId="4" borderId="0" xfId="0" applyFont="1" applyFill="1">
      <alignment vertical="center"/>
    </xf>
    <xf numFmtId="0" fontId="18" fillId="0" borderId="0" xfId="0" applyFont="1" applyFill="1" applyBorder="1">
      <alignment vertical="center"/>
    </xf>
    <xf numFmtId="0" fontId="18" fillId="0" borderId="0" xfId="0" applyFont="1">
      <alignment vertical="center"/>
    </xf>
    <xf numFmtId="41" fontId="18" fillId="0" borderId="0" xfId="1" applyNumberFormat="1" applyFont="1" applyFill="1" applyBorder="1" applyAlignment="1">
      <alignment vertical="center"/>
    </xf>
    <xf numFmtId="181" fontId="18" fillId="4" borderId="0" xfId="0" applyNumberFormat="1" applyFont="1" applyFill="1">
      <alignment vertical="center"/>
    </xf>
    <xf numFmtId="41" fontId="18" fillId="0" borderId="0" xfId="3" applyNumberFormat="1" applyFont="1" applyFill="1" applyBorder="1" applyAlignment="1">
      <alignment vertical="center"/>
    </xf>
    <xf numFmtId="0" fontId="4" fillId="3" borderId="0" xfId="0" applyFont="1" applyFill="1">
      <alignment vertical="center"/>
    </xf>
    <xf numFmtId="38" fontId="4" fillId="3" borderId="20" xfId="2" applyFont="1" applyFill="1" applyBorder="1">
      <alignment vertical="center"/>
    </xf>
    <xf numFmtId="181" fontId="4" fillId="3" borderId="20" xfId="0" applyNumberFormat="1" applyFont="1" applyFill="1" applyBorder="1">
      <alignment vertical="center"/>
    </xf>
    <xf numFmtId="179" fontId="4" fillId="3" borderId="20" xfId="0" applyNumberFormat="1" applyFont="1" applyFill="1" applyBorder="1">
      <alignment vertical="center"/>
    </xf>
    <xf numFmtId="41" fontId="4" fillId="4" borderId="0" xfId="3" applyNumberFormat="1" applyFont="1" applyFill="1" applyBorder="1" applyAlignment="1">
      <alignment vertical="center"/>
    </xf>
    <xf numFmtId="41" fontId="4" fillId="0" borderId="0" xfId="3" applyNumberFormat="1" applyFont="1" applyFill="1" applyBorder="1" applyAlignment="1">
      <alignment vertical="center"/>
    </xf>
    <xf numFmtId="0" fontId="14" fillId="3" borderId="0" xfId="0" applyFont="1" applyFill="1" applyAlignment="1">
      <alignment vertical="center" wrapText="1"/>
    </xf>
    <xf numFmtId="0" fontId="5" fillId="0" borderId="0" xfId="0" applyFont="1" applyFill="1">
      <alignment vertical="center"/>
    </xf>
    <xf numFmtId="0" fontId="19" fillId="0" borderId="0" xfId="0" applyFont="1">
      <alignment vertical="center"/>
    </xf>
    <xf numFmtId="41" fontId="0" fillId="2" borderId="0" xfId="0" applyNumberFormat="1" applyFill="1">
      <alignment vertical="center"/>
    </xf>
    <xf numFmtId="0" fontId="20" fillId="0" borderId="0" xfId="0" quotePrefix="1" applyFont="1">
      <alignment vertical="center"/>
    </xf>
    <xf numFmtId="41" fontId="0" fillId="0" borderId="0" xfId="0" applyNumberFormat="1">
      <alignment vertical="center"/>
    </xf>
    <xf numFmtId="0" fontId="0" fillId="0" borderId="0" xfId="0" applyAlignment="1">
      <alignment horizontal="right" vertical="center"/>
    </xf>
    <xf numFmtId="179" fontId="0" fillId="0" borderId="28" xfId="0" applyNumberFormat="1" applyBorder="1">
      <alignment vertical="center"/>
    </xf>
    <xf numFmtId="179" fontId="0" fillId="0" borderId="29" xfId="0" applyNumberFormat="1" applyBorder="1">
      <alignment vertical="center"/>
    </xf>
    <xf numFmtId="179" fontId="0" fillId="0" borderId="30" xfId="0" applyNumberFormat="1" applyBorder="1">
      <alignment vertical="center"/>
    </xf>
    <xf numFmtId="179" fontId="0" fillId="0" borderId="31" xfId="0" applyNumberFormat="1" applyBorder="1">
      <alignment vertical="center"/>
    </xf>
    <xf numFmtId="179" fontId="0" fillId="0" borderId="0" xfId="0" applyNumberFormat="1" applyBorder="1">
      <alignment vertical="center"/>
    </xf>
    <xf numFmtId="179" fontId="0" fillId="0" borderId="32" xfId="0" applyNumberFormat="1" applyBorder="1">
      <alignment vertical="center"/>
    </xf>
    <xf numFmtId="179" fontId="0" fillId="0" borderId="33" xfId="0" applyNumberFormat="1" applyBorder="1">
      <alignment vertical="center"/>
    </xf>
    <xf numFmtId="179" fontId="0" fillId="0" borderId="34" xfId="0" applyNumberFormat="1" applyBorder="1">
      <alignment vertical="center"/>
    </xf>
    <xf numFmtId="179" fontId="0" fillId="0" borderId="35" xfId="0" applyNumberFormat="1" applyBorder="1">
      <alignment vertical="center"/>
    </xf>
    <xf numFmtId="176" fontId="7" fillId="0" borderId="0" xfId="0" applyNumberFormat="1" applyFont="1" applyFill="1" applyBorder="1" applyAlignment="1">
      <alignment vertical="center"/>
    </xf>
    <xf numFmtId="0" fontId="14" fillId="0" borderId="0" xfId="0" applyFont="1" applyFill="1" applyAlignment="1">
      <alignment horizontal="justify" vertical="center"/>
    </xf>
    <xf numFmtId="0" fontId="14" fillId="0" borderId="0" xfId="0" applyFont="1" applyFill="1" applyAlignment="1">
      <alignment vertical="top" wrapText="1"/>
    </xf>
    <xf numFmtId="182" fontId="7" fillId="0" borderId="8" xfId="0" applyNumberFormat="1" applyFont="1" applyFill="1" applyBorder="1">
      <alignment vertical="center"/>
    </xf>
    <xf numFmtId="182" fontId="7" fillId="0" borderId="8" xfId="0" applyNumberFormat="1" applyFont="1" applyBorder="1">
      <alignment vertical="center"/>
    </xf>
    <xf numFmtId="41" fontId="7" fillId="2" borderId="0" xfId="0" applyNumberFormat="1" applyFont="1" applyFill="1">
      <alignment vertical="center"/>
    </xf>
    <xf numFmtId="182" fontId="7" fillId="0" borderId="11" xfId="0" applyNumberFormat="1" applyFont="1" applyFill="1" applyBorder="1">
      <alignment vertical="center"/>
    </xf>
    <xf numFmtId="182" fontId="7" fillId="0" borderId="11" xfId="0" applyNumberFormat="1" applyFont="1" applyBorder="1">
      <alignment vertical="center"/>
    </xf>
    <xf numFmtId="176" fontId="7" fillId="0" borderId="19" xfId="0" applyNumberFormat="1" applyFont="1" applyBorder="1">
      <alignment vertical="center"/>
    </xf>
    <xf numFmtId="182" fontId="7" fillId="0" borderId="19" xfId="0" applyNumberFormat="1" applyFont="1" applyFill="1" applyBorder="1">
      <alignment vertical="center"/>
    </xf>
    <xf numFmtId="182" fontId="7" fillId="0" borderId="19" xfId="0" applyNumberFormat="1" applyFont="1" applyBorder="1">
      <alignment vertical="center"/>
    </xf>
    <xf numFmtId="183" fontId="7" fillId="0" borderId="0" xfId="0" applyNumberFormat="1" applyFont="1" applyFill="1">
      <alignment vertical="center"/>
    </xf>
    <xf numFmtId="43" fontId="7" fillId="0" borderId="0" xfId="0" applyNumberFormat="1" applyFont="1">
      <alignment vertical="center"/>
    </xf>
    <xf numFmtId="38" fontId="7" fillId="0" borderId="0" xfId="2" applyFont="1">
      <alignment vertical="center"/>
    </xf>
    <xf numFmtId="0" fontId="6" fillId="0" borderId="0" xfId="0" applyFont="1" applyFill="1" applyBorder="1" applyAlignment="1">
      <alignment horizontal="center" vertical="center"/>
    </xf>
    <xf numFmtId="180" fontId="7" fillId="0" borderId="0" xfId="0" applyNumberFormat="1" applyFont="1" applyFill="1">
      <alignment vertical="center"/>
    </xf>
    <xf numFmtId="179" fontId="7" fillId="0" borderId="0" xfId="0" applyNumberFormat="1" applyFont="1" applyBorder="1">
      <alignment vertical="center"/>
    </xf>
    <xf numFmtId="184" fontId="7" fillId="0" borderId="0" xfId="0" applyNumberFormat="1" applyFont="1" applyFill="1">
      <alignment vertical="center"/>
    </xf>
    <xf numFmtId="0" fontId="7" fillId="0" borderId="7" xfId="0" applyFont="1" applyFill="1" applyBorder="1">
      <alignment vertical="center"/>
    </xf>
    <xf numFmtId="0" fontId="7" fillId="0" borderId="8" xfId="0" applyFont="1" applyFill="1" applyBorder="1">
      <alignment vertical="center"/>
    </xf>
    <xf numFmtId="0" fontId="7" fillId="0" borderId="10" xfId="0" applyFont="1" applyFill="1" applyBorder="1">
      <alignment vertical="center"/>
    </xf>
    <xf numFmtId="0" fontId="7" fillId="0" borderId="11" xfId="0" applyFont="1" applyFill="1" applyBorder="1">
      <alignment vertical="center"/>
    </xf>
    <xf numFmtId="0" fontId="7" fillId="0" borderId="13" xfId="0" applyFont="1" applyFill="1" applyBorder="1">
      <alignment vertical="center"/>
    </xf>
    <xf numFmtId="179" fontId="4" fillId="0" borderId="0" xfId="0" applyNumberFormat="1" applyFont="1">
      <alignment vertical="center"/>
    </xf>
    <xf numFmtId="0" fontId="7" fillId="4" borderId="0" xfId="0" applyFont="1" applyFill="1">
      <alignment vertical="center"/>
    </xf>
    <xf numFmtId="0" fontId="14" fillId="0" borderId="0" xfId="0" applyFont="1" applyFill="1" applyAlignment="1">
      <alignment vertical="center" wrapText="1"/>
    </xf>
    <xf numFmtId="183" fontId="7" fillId="0" borderId="0" xfId="0" applyNumberFormat="1" applyFont="1">
      <alignment vertical="center"/>
    </xf>
    <xf numFmtId="0" fontId="7" fillId="0" borderId="14" xfId="0" applyFont="1" applyFill="1" applyBorder="1">
      <alignment vertical="center"/>
    </xf>
    <xf numFmtId="176" fontId="7" fillId="0" borderId="18" xfId="0" applyNumberFormat="1" applyFont="1" applyFill="1" applyBorder="1">
      <alignment vertical="center"/>
    </xf>
    <xf numFmtId="176" fontId="7" fillId="0" borderId="14" xfId="0" applyNumberFormat="1" applyFont="1" applyFill="1" applyBorder="1">
      <alignment vertical="center"/>
    </xf>
    <xf numFmtId="176" fontId="7" fillId="0" borderId="0" xfId="0" applyNumberFormat="1" applyFont="1" applyFill="1" applyBorder="1">
      <alignment vertical="center"/>
    </xf>
    <xf numFmtId="176" fontId="7" fillId="0" borderId="4" xfId="0" applyNumberFormat="1" applyFont="1" applyFill="1" applyBorder="1">
      <alignment vertical="center"/>
    </xf>
    <xf numFmtId="179" fontId="7" fillId="0" borderId="9" xfId="0" applyNumberFormat="1" applyFont="1" applyFill="1" applyBorder="1">
      <alignment vertical="center"/>
    </xf>
    <xf numFmtId="179" fontId="7" fillId="0" borderId="18" xfId="0" applyNumberFormat="1" applyFont="1" applyFill="1" applyBorder="1">
      <alignment vertical="center"/>
    </xf>
    <xf numFmtId="0" fontId="4" fillId="0" borderId="0" xfId="0" applyFont="1" applyFill="1" applyBorder="1" applyAlignment="1">
      <alignment horizontal="center" vertical="center"/>
    </xf>
    <xf numFmtId="0" fontId="14" fillId="4" borderId="0" xfId="0" applyFont="1" applyFill="1" applyAlignment="1">
      <alignment vertical="top" wrapText="1"/>
    </xf>
    <xf numFmtId="41" fontId="0" fillId="0" borderId="0" xfId="0" applyNumberFormat="1" applyFill="1">
      <alignment vertical="center"/>
    </xf>
    <xf numFmtId="179" fontId="7" fillId="0" borderId="0" xfId="0" applyNumberFormat="1" applyFont="1" applyFill="1" applyBorder="1">
      <alignment vertical="center"/>
    </xf>
    <xf numFmtId="182" fontId="7" fillId="0" borderId="0" xfId="0" applyNumberFormat="1" applyFont="1" applyBorder="1">
      <alignment vertical="center"/>
    </xf>
    <xf numFmtId="0" fontId="4" fillId="0" borderId="26" xfId="0" applyFont="1" applyFill="1" applyBorder="1">
      <alignment vertical="center"/>
    </xf>
    <xf numFmtId="176" fontId="4" fillId="0" borderId="27" xfId="0" applyNumberFormat="1" applyFont="1" applyFill="1" applyBorder="1" applyAlignment="1">
      <alignment vertical="center"/>
    </xf>
    <xf numFmtId="0" fontId="4" fillId="0" borderId="27" xfId="0" applyFont="1" applyFill="1" applyBorder="1">
      <alignment vertical="center"/>
    </xf>
    <xf numFmtId="0" fontId="4" fillId="0" borderId="27" xfId="0" applyFont="1" applyFill="1" applyBorder="1" applyAlignment="1">
      <alignment vertical="center"/>
    </xf>
    <xf numFmtId="176" fontId="4" fillId="0" borderId="26" xfId="0" applyNumberFormat="1" applyFont="1" applyFill="1" applyBorder="1" applyAlignment="1">
      <alignment vertical="center"/>
    </xf>
    <xf numFmtId="0" fontId="4" fillId="0" borderId="34" xfId="0" applyFont="1" applyFill="1" applyBorder="1">
      <alignment vertical="center"/>
    </xf>
    <xf numFmtId="0" fontId="4" fillId="0" borderId="34" xfId="0" applyFont="1" applyFill="1" applyBorder="1" applyAlignment="1">
      <alignment horizontal="center" vertical="center"/>
    </xf>
    <xf numFmtId="0" fontId="4" fillId="3" borderId="0" xfId="0" applyFont="1" applyFill="1" applyAlignment="1">
      <alignment vertical="center"/>
    </xf>
    <xf numFmtId="0" fontId="18" fillId="0" borderId="26" xfId="0" applyFont="1" applyFill="1" applyBorder="1" applyAlignment="1">
      <alignment horizontal="left" vertical="center"/>
    </xf>
    <xf numFmtId="0" fontId="18" fillId="0" borderId="27" xfId="0" applyFont="1" applyFill="1" applyBorder="1" applyAlignment="1">
      <alignment horizontal="left" vertical="center"/>
    </xf>
    <xf numFmtId="181" fontId="18" fillId="0" borderId="27" xfId="0" applyNumberFormat="1" applyFont="1" applyFill="1" applyBorder="1" applyAlignment="1">
      <alignment horizontal="right" vertical="center"/>
    </xf>
    <xf numFmtId="181" fontId="18" fillId="0" borderId="27" xfId="0" applyNumberFormat="1" applyFont="1" applyFill="1" applyBorder="1">
      <alignment vertical="center"/>
    </xf>
    <xf numFmtId="179" fontId="18" fillId="0" borderId="27" xfId="0" applyNumberFormat="1" applyFont="1" applyFill="1" applyBorder="1">
      <alignment vertical="center"/>
    </xf>
    <xf numFmtId="181" fontId="18" fillId="0" borderId="26" xfId="0" applyNumberFormat="1" applyFont="1" applyFill="1" applyBorder="1" applyAlignment="1">
      <alignment horizontal="right" vertical="center"/>
    </xf>
    <xf numFmtId="176" fontId="18" fillId="0" borderId="26" xfId="0" applyNumberFormat="1" applyFont="1" applyFill="1" applyBorder="1">
      <alignment vertical="center"/>
    </xf>
    <xf numFmtId="181" fontId="18" fillId="0" borderId="26" xfId="0" applyNumberFormat="1" applyFont="1" applyFill="1" applyBorder="1">
      <alignment vertical="center"/>
    </xf>
    <xf numFmtId="179" fontId="18" fillId="0" borderId="26" xfId="0" applyNumberFormat="1" applyFont="1" applyFill="1" applyBorder="1">
      <alignment vertical="center"/>
    </xf>
    <xf numFmtId="181" fontId="18" fillId="0" borderId="34" xfId="0" applyNumberFormat="1" applyFont="1" applyFill="1" applyBorder="1" applyAlignment="1">
      <alignment horizontal="center" vertical="center"/>
    </xf>
    <xf numFmtId="181" fontId="18" fillId="0" borderId="34" xfId="0" applyNumberFormat="1" applyFont="1" applyFill="1" applyBorder="1" applyAlignment="1">
      <alignment horizontal="center" vertical="center" wrapText="1"/>
    </xf>
    <xf numFmtId="181" fontId="18" fillId="0" borderId="34" xfId="0" applyNumberFormat="1" applyFont="1" applyFill="1" applyBorder="1" applyAlignment="1">
      <alignment horizontal="center" vertical="center" shrinkToFit="1"/>
    </xf>
    <xf numFmtId="179" fontId="18" fillId="0" borderId="27" xfId="1" applyNumberFormat="1" applyFont="1" applyFill="1" applyBorder="1" applyAlignment="1">
      <alignment vertical="center"/>
    </xf>
    <xf numFmtId="179" fontId="18" fillId="0" borderId="26" xfId="1"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7" xfId="0" applyNumberFormat="1" applyFont="1" applyFill="1" applyBorder="1">
      <alignment vertical="center"/>
    </xf>
    <xf numFmtId="176" fontId="4" fillId="0" borderId="26" xfId="0" applyNumberFormat="1" applyFont="1" applyFill="1" applyBorder="1">
      <alignment vertical="center"/>
    </xf>
    <xf numFmtId="0" fontId="4" fillId="3" borderId="0" xfId="0" applyFont="1" applyFill="1" applyAlignment="1">
      <alignment horizontal="left" vertical="center"/>
    </xf>
    <xf numFmtId="0" fontId="4" fillId="4" borderId="0" xfId="0" applyFont="1" applyFill="1" applyAlignment="1">
      <alignment horizontal="left" vertical="center"/>
    </xf>
    <xf numFmtId="0" fontId="4" fillId="0" borderId="0" xfId="0" applyFont="1" applyFill="1" applyAlignment="1">
      <alignment horizontal="left" vertical="top"/>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0" xfId="0" applyFont="1" applyFill="1" applyBorder="1" applyAlignment="1">
      <alignment horizontal="center" vertical="center"/>
    </xf>
    <xf numFmtId="0" fontId="4" fillId="0" borderId="26" xfId="0" applyFont="1" applyFill="1" applyBorder="1" applyAlignment="1">
      <alignment horizontal="center" vertical="center"/>
    </xf>
    <xf numFmtId="0" fontId="16" fillId="6" borderId="17" xfId="0" applyFont="1" applyFill="1" applyBorder="1" applyAlignment="1">
      <alignment horizontal="center" vertical="center" shrinkToFit="1"/>
    </xf>
    <xf numFmtId="0" fontId="16" fillId="6" borderId="13" xfId="0" applyFont="1" applyFill="1" applyBorder="1" applyAlignment="1">
      <alignment horizontal="center" vertical="center" shrinkToFit="1"/>
    </xf>
    <xf numFmtId="0" fontId="7" fillId="0" borderId="17" xfId="0" applyFont="1" applyFill="1" applyBorder="1" applyAlignment="1">
      <alignment horizontal="center" vertical="center"/>
    </xf>
    <xf numFmtId="0" fontId="7" fillId="0" borderId="21" xfId="0" applyFont="1" applyFill="1" applyBorder="1" applyAlignment="1">
      <alignment horizontal="center" vertical="center"/>
    </xf>
    <xf numFmtId="181" fontId="7" fillId="0" borderId="15" xfId="0" applyNumberFormat="1" applyFont="1" applyFill="1" applyBorder="1" applyAlignment="1">
      <alignment horizontal="center" vertical="center"/>
    </xf>
    <xf numFmtId="181" fontId="7" fillId="0" borderId="20" xfId="0" applyNumberFormat="1" applyFont="1" applyFill="1" applyBorder="1" applyAlignment="1">
      <alignment horizontal="center" vertical="center"/>
    </xf>
    <xf numFmtId="181" fontId="7" fillId="0" borderId="16" xfId="0" applyNumberFormat="1" applyFont="1" applyFill="1" applyBorder="1" applyAlignment="1">
      <alignment horizontal="center" vertical="center"/>
    </xf>
    <xf numFmtId="181" fontId="16" fillId="6" borderId="17" xfId="0" applyNumberFormat="1" applyFont="1" applyFill="1" applyBorder="1" applyAlignment="1">
      <alignment horizontal="center" vertical="center" wrapText="1"/>
    </xf>
    <xf numFmtId="181" fontId="16" fillId="6" borderId="13" xfId="0" applyNumberFormat="1" applyFont="1" applyFill="1" applyBorder="1" applyAlignment="1">
      <alignment horizontal="center" vertical="center" wrapText="1"/>
    </xf>
    <xf numFmtId="0" fontId="18" fillId="0" borderId="26" xfId="0" applyFont="1" applyFill="1" applyBorder="1" applyAlignment="1">
      <alignment horizontal="center" vertical="center"/>
    </xf>
    <xf numFmtId="0" fontId="18" fillId="0" borderId="36" xfId="0" applyFont="1" applyFill="1" applyBorder="1" applyAlignment="1">
      <alignment horizontal="center" vertical="center"/>
    </xf>
    <xf numFmtId="181" fontId="18" fillId="0" borderId="0" xfId="0" applyNumberFormat="1" applyFont="1" applyFill="1" applyBorder="1" applyAlignment="1">
      <alignment horizontal="left" vertical="center"/>
    </xf>
    <xf numFmtId="181" fontId="18" fillId="0" borderId="26" xfId="0" applyNumberFormat="1" applyFont="1" applyFill="1" applyBorder="1" applyAlignment="1">
      <alignment horizontal="center" vertical="center" wrapText="1"/>
    </xf>
    <xf numFmtId="181" fontId="18" fillId="0" borderId="36" xfId="0" applyNumberFormat="1" applyFont="1" applyFill="1" applyBorder="1" applyAlignment="1">
      <alignment horizontal="center" vertical="center"/>
    </xf>
    <xf numFmtId="0" fontId="18" fillId="0" borderId="26"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7" fillId="0" borderId="6" xfId="0" applyFont="1" applyFill="1" applyBorder="1" applyAlignment="1">
      <alignment horizontal="center" vertical="center"/>
    </xf>
    <xf numFmtId="0" fontId="0" fillId="0" borderId="0" xfId="0" applyFill="1">
      <alignment vertical="center"/>
    </xf>
  </cellXfs>
  <cellStyles count="5">
    <cellStyle name="桁区切り 2" xfId="2"/>
    <cellStyle name="標準" xfId="0" builtinId="0"/>
    <cellStyle name="標準_o公-出願件数階級別集計①-Ⅰ" xfId="1"/>
    <cellStyle name="標準_o公-出願件数階級別集計③-Ⅲ1" xfId="3"/>
    <cellStyle name="標準_本文使用図表Excelデータ"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55597477203483"/>
          <c:y val="8.0869135389906505E-2"/>
          <c:w val="0.66172859298998532"/>
          <c:h val="0.85019906219587715"/>
        </c:manualLayout>
      </c:layout>
      <c:barChart>
        <c:barDir val="col"/>
        <c:grouping val="stacked"/>
        <c:varyColors val="0"/>
        <c:ser>
          <c:idx val="0"/>
          <c:order val="0"/>
          <c:tx>
            <c:strRef>
              <c:f>'1-2-15図 国内における特許権所有件数及びその利用率の推移'!$Q$11</c:f>
              <c:strCache>
                <c:ptCount val="1"/>
                <c:pt idx="0">
                  <c:v>国内特許権所有件数（件）</c:v>
                </c:pt>
              </c:strCache>
            </c:strRef>
          </c:tx>
          <c:spPr>
            <a:solidFill>
              <a:srgbClr val="5B9BD5">
                <a:lumMod val="75000"/>
              </a:srgbClr>
            </a:solidFill>
            <a:ln w="6350">
              <a:noFill/>
              <a:prstDash val="solid"/>
            </a:ln>
          </c:spPr>
          <c:invertIfNegative val="0"/>
          <c:dPt>
            <c:idx val="1"/>
            <c:invertIfNegative val="0"/>
            <c:bubble3D val="0"/>
            <c:extLst>
              <c:ext xmlns:c16="http://schemas.microsoft.com/office/drawing/2014/chart" uri="{C3380CC4-5D6E-409C-BE32-E72D297353CC}">
                <c16:uniqueId val="{00000000-0B36-4B34-9B9B-85C6AE8E0ED6}"/>
              </c:ext>
            </c:extLst>
          </c:dPt>
          <c:dPt>
            <c:idx val="2"/>
            <c:invertIfNegative val="0"/>
            <c:bubble3D val="0"/>
            <c:extLst>
              <c:ext xmlns:c16="http://schemas.microsoft.com/office/drawing/2014/chart" uri="{C3380CC4-5D6E-409C-BE32-E72D297353CC}">
                <c16:uniqueId val="{00000002-E20C-4A6E-9F5B-B0530143E27F}"/>
              </c:ext>
            </c:extLst>
          </c:dPt>
          <c:dPt>
            <c:idx val="3"/>
            <c:invertIfNegative val="0"/>
            <c:bubble3D val="0"/>
            <c:extLst>
              <c:ext xmlns:c16="http://schemas.microsoft.com/office/drawing/2014/chart" uri="{C3380CC4-5D6E-409C-BE32-E72D297353CC}">
                <c16:uniqueId val="{00000003-E20C-4A6E-9F5B-B0530143E27F}"/>
              </c:ext>
            </c:extLst>
          </c:dPt>
          <c:cat>
            <c:numRef>
              <c:f>'1-2-15図 国内における特許権所有件数及びその利用率の推移'!$V$10:$AC$10</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国内における特許権所有件数及びその利用率の推移'!$V$12:$AC$12</c:f>
              <c:numCache>
                <c:formatCode>#,##0_);[Red]\(#,##0\)</c:formatCode>
                <c:ptCount val="8"/>
                <c:pt idx="0">
                  <c:v>681058.89856246894</c:v>
                </c:pt>
                <c:pt idx="1">
                  <c:v>711773.37834535853</c:v>
                </c:pt>
                <c:pt idx="2">
                  <c:v>755209.15394835663</c:v>
                </c:pt>
                <c:pt idx="3">
                  <c:v>816825.49100882467</c:v>
                </c:pt>
                <c:pt idx="4">
                  <c:v>790752.03602505825</c:v>
                </c:pt>
                <c:pt idx="5">
                  <c:v>776357.91546463012</c:v>
                </c:pt>
                <c:pt idx="6">
                  <c:v>805519.34847726731</c:v>
                </c:pt>
                <c:pt idx="7">
                  <c:v>805017.88976565795</c:v>
                </c:pt>
              </c:numCache>
            </c:numRef>
          </c:val>
          <c:extLst>
            <c:ext xmlns:c16="http://schemas.microsoft.com/office/drawing/2014/chart" uri="{C3380CC4-5D6E-409C-BE32-E72D297353CC}">
              <c16:uniqueId val="{00000005-E20C-4A6E-9F5B-B0530143E27F}"/>
            </c:ext>
          </c:extLst>
        </c:ser>
        <c:ser>
          <c:idx val="2"/>
          <c:order val="1"/>
          <c:tx>
            <c:strRef>
              <c:f>'1-2-15図 国内における特許権所有件数及びその利用率の推移'!$R$14</c:f>
              <c:strCache>
                <c:ptCount val="1"/>
                <c:pt idx="0">
                  <c:v>　うち防衛目的件数</c:v>
                </c:pt>
              </c:strCache>
            </c:strRef>
          </c:tx>
          <c:spPr>
            <a:solidFill>
              <a:srgbClr val="5B9BD5">
                <a:lumMod val="60000"/>
                <a:lumOff val="40000"/>
              </a:srgbClr>
            </a:solidFill>
            <a:ln w="6350">
              <a:noFill/>
              <a:prstDash val="solid"/>
            </a:ln>
          </c:spPr>
          <c:invertIfNegative val="0"/>
          <c:dPt>
            <c:idx val="1"/>
            <c:invertIfNegative val="0"/>
            <c:bubble3D val="0"/>
            <c:extLst>
              <c:ext xmlns:c16="http://schemas.microsoft.com/office/drawing/2014/chart" uri="{C3380CC4-5D6E-409C-BE32-E72D297353CC}">
                <c16:uniqueId val="{00000003-0B36-4B34-9B9B-85C6AE8E0ED6}"/>
              </c:ext>
            </c:extLst>
          </c:dPt>
          <c:dPt>
            <c:idx val="2"/>
            <c:invertIfNegative val="0"/>
            <c:bubble3D val="0"/>
            <c:extLst>
              <c:ext xmlns:c16="http://schemas.microsoft.com/office/drawing/2014/chart" uri="{C3380CC4-5D6E-409C-BE32-E72D297353CC}">
                <c16:uniqueId val="{00000007-E20C-4A6E-9F5B-B0530143E27F}"/>
              </c:ext>
            </c:extLst>
          </c:dPt>
          <c:cat>
            <c:numRef>
              <c:f>'1-2-15図 国内における特許権所有件数及びその利用率の推移'!$V$10:$AC$10</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国内における特許権所有件数及びその利用率の推移'!$V$14:$AC$14</c:f>
              <c:numCache>
                <c:formatCode>#,##0_);[Red]\(#,##0\)</c:formatCode>
                <c:ptCount val="8"/>
                <c:pt idx="0">
                  <c:v>350945.57282032253</c:v>
                </c:pt>
                <c:pt idx="1">
                  <c:v>415630.21990709571</c:v>
                </c:pt>
                <c:pt idx="2">
                  <c:v>471040.90253373183</c:v>
                </c:pt>
                <c:pt idx="3">
                  <c:v>479029.28368585673</c:v>
                </c:pt>
                <c:pt idx="4">
                  <c:v>569938.48566588759</c:v>
                </c:pt>
                <c:pt idx="5">
                  <c:v>529115.42097561166</c:v>
                </c:pt>
                <c:pt idx="6">
                  <c:v>586724.36537846969</c:v>
                </c:pt>
                <c:pt idx="7">
                  <c:v>615995.35915766819</c:v>
                </c:pt>
              </c:numCache>
            </c:numRef>
          </c:val>
          <c:extLst>
            <c:ext xmlns:c16="http://schemas.microsoft.com/office/drawing/2014/chart" uri="{C3380CC4-5D6E-409C-BE32-E72D297353CC}">
              <c16:uniqueId val="{00000009-E20C-4A6E-9F5B-B0530143E27F}"/>
            </c:ext>
          </c:extLst>
        </c:ser>
        <c:ser>
          <c:idx val="1"/>
          <c:order val="2"/>
          <c:tx>
            <c:strRef>
              <c:f>'1-2-15図 国内における特許権所有件数及びその利用率の推移'!$R$13</c:f>
              <c:strCache>
                <c:ptCount val="1"/>
                <c:pt idx="0">
                  <c:v>その他</c:v>
                </c:pt>
              </c:strCache>
            </c:strRef>
          </c:tx>
          <c:spPr>
            <a:solidFill>
              <a:srgbClr val="5B9BD5">
                <a:lumMod val="20000"/>
                <a:lumOff val="80000"/>
              </a:srgbClr>
            </a:solidFill>
            <a:ln w="6350">
              <a:noFill/>
              <a:prstDash val="solid"/>
            </a:ln>
          </c:spPr>
          <c:invertIfNegative val="0"/>
          <c:dPt>
            <c:idx val="0"/>
            <c:invertIfNegative val="0"/>
            <c:bubble3D val="0"/>
            <c:extLst>
              <c:ext xmlns:c16="http://schemas.microsoft.com/office/drawing/2014/chart" uri="{C3380CC4-5D6E-409C-BE32-E72D297353CC}">
                <c16:uniqueId val="{0000000A-E20C-4A6E-9F5B-B0530143E27F}"/>
              </c:ext>
            </c:extLst>
          </c:dPt>
          <c:dPt>
            <c:idx val="1"/>
            <c:invertIfNegative val="0"/>
            <c:bubble3D val="0"/>
            <c:extLst>
              <c:ext xmlns:c16="http://schemas.microsoft.com/office/drawing/2014/chart" uri="{C3380CC4-5D6E-409C-BE32-E72D297353CC}">
                <c16:uniqueId val="{0000000B-E20C-4A6E-9F5B-B0530143E27F}"/>
              </c:ext>
            </c:extLst>
          </c:dPt>
          <c:dPt>
            <c:idx val="2"/>
            <c:invertIfNegative val="0"/>
            <c:bubble3D val="0"/>
            <c:extLst>
              <c:ext xmlns:c16="http://schemas.microsoft.com/office/drawing/2014/chart" uri="{C3380CC4-5D6E-409C-BE32-E72D297353CC}">
                <c16:uniqueId val="{0000000C-E20C-4A6E-9F5B-B0530143E27F}"/>
              </c:ext>
            </c:extLst>
          </c:dPt>
          <c:dPt>
            <c:idx val="3"/>
            <c:invertIfNegative val="0"/>
            <c:bubble3D val="0"/>
            <c:extLst>
              <c:ext xmlns:c16="http://schemas.microsoft.com/office/drawing/2014/chart" uri="{C3380CC4-5D6E-409C-BE32-E72D297353CC}">
                <c16:uniqueId val="{0000000D-E20C-4A6E-9F5B-B0530143E27F}"/>
              </c:ext>
            </c:extLst>
          </c:dPt>
          <c:cat>
            <c:numRef>
              <c:f>'1-2-15図 国内における特許権所有件数及びその利用率の推移'!$V$10:$AC$10</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国内における特許権所有件数及びその利用率の推移'!$V$13:$AC$13</c:f>
              <c:numCache>
                <c:formatCode>#,##0_);[Red]\(#,##0\)</c:formatCode>
                <c:ptCount val="8"/>
                <c:pt idx="0">
                  <c:v>223484.52861720842</c:v>
                </c:pt>
                <c:pt idx="1">
                  <c:v>219400.40174754598</c:v>
                </c:pt>
                <c:pt idx="2">
                  <c:v>237925.94351791142</c:v>
                </c:pt>
                <c:pt idx="3">
                  <c:v>275042.22530531837</c:v>
                </c:pt>
                <c:pt idx="4">
                  <c:v>255781.47830905428</c:v>
                </c:pt>
                <c:pt idx="5">
                  <c:v>319122.6635597581</c:v>
                </c:pt>
                <c:pt idx="6">
                  <c:v>251351.28614426288</c:v>
                </c:pt>
                <c:pt idx="7">
                  <c:v>241825.75107667397</c:v>
                </c:pt>
              </c:numCache>
            </c:numRef>
          </c:val>
          <c:extLst>
            <c:ext xmlns:c16="http://schemas.microsoft.com/office/drawing/2014/chart" uri="{C3380CC4-5D6E-409C-BE32-E72D297353CC}">
              <c16:uniqueId val="{0000000F-E20C-4A6E-9F5B-B0530143E27F}"/>
            </c:ext>
          </c:extLst>
        </c:ser>
        <c:dLbls>
          <c:showLegendKey val="0"/>
          <c:showVal val="0"/>
          <c:showCatName val="0"/>
          <c:showSerName val="0"/>
          <c:showPercent val="0"/>
          <c:showBubbleSize val="0"/>
        </c:dLbls>
        <c:gapWidth val="100"/>
        <c:overlap val="100"/>
        <c:serLines>
          <c:spPr>
            <a:ln w="3175">
              <a:solidFill>
                <a:sysClr val="windowText" lastClr="000000"/>
              </a:solidFill>
              <a:prstDash val="solid"/>
            </a:ln>
          </c:spPr>
        </c:serLines>
        <c:axId val="129499136"/>
        <c:axId val="129501056"/>
      </c:barChart>
      <c:catAx>
        <c:axId val="129499136"/>
        <c:scaling>
          <c:orientation val="minMax"/>
        </c:scaling>
        <c:delete val="0"/>
        <c:axPos val="b"/>
        <c:title>
          <c:tx>
            <c:rich>
              <a:bodyPr/>
              <a:lstStyle/>
              <a:p>
                <a:pPr>
                  <a:defRPr/>
                </a:pPr>
                <a:r>
                  <a:rPr lang="ja-JP"/>
                  <a:t>（年度）</a:t>
                </a:r>
              </a:p>
            </c:rich>
          </c:tx>
          <c:layout>
            <c:manualLayout>
              <c:xMode val="edge"/>
              <c:yMode val="edge"/>
              <c:x val="0.85212789837734371"/>
              <c:y val="0.94586897987104657"/>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29501056"/>
        <c:crosses val="autoZero"/>
        <c:auto val="1"/>
        <c:lblAlgn val="ctr"/>
        <c:lblOffset val="100"/>
        <c:tickLblSkip val="1"/>
        <c:tickMarkSkip val="1"/>
        <c:noMultiLvlLbl val="0"/>
      </c:catAx>
      <c:valAx>
        <c:axId val="129501056"/>
        <c:scaling>
          <c:orientation val="minMax"/>
          <c:max val="1800000"/>
          <c:min val="0"/>
        </c:scaling>
        <c:delete val="0"/>
        <c:axPos val="l"/>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129499136"/>
        <c:crosses val="autoZero"/>
        <c:crossBetween val="between"/>
        <c:majorUnit val="200000"/>
      </c:valAx>
      <c:spPr>
        <a:noFill/>
        <a:ln w="12700">
          <a:no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18982762289848"/>
          <c:y val="0.11643518107504561"/>
          <c:w val="0.70906101352715523"/>
          <c:h val="0.78803030850288691"/>
        </c:manualLayout>
      </c:layout>
      <c:barChart>
        <c:barDir val="col"/>
        <c:grouping val="percentStacked"/>
        <c:varyColors val="0"/>
        <c:ser>
          <c:idx val="0"/>
          <c:order val="0"/>
          <c:spPr>
            <a:solidFill>
              <a:srgbClr val="5B9BD5">
                <a:lumMod val="75000"/>
              </a:srgbClr>
            </a:solidFill>
            <a:ln w="6350">
              <a:noFill/>
              <a:prstDash val="solid"/>
            </a:ln>
          </c:spPr>
          <c:invertIfNegative val="0"/>
          <c:dPt>
            <c:idx val="1"/>
            <c:invertIfNegative val="0"/>
            <c:bubble3D val="0"/>
            <c:extLst>
              <c:ext xmlns:c16="http://schemas.microsoft.com/office/drawing/2014/chart" uri="{C3380CC4-5D6E-409C-BE32-E72D297353CC}">
                <c16:uniqueId val="{00000000-CF47-4545-A646-397A01EE0C71}"/>
              </c:ext>
            </c:extLst>
          </c:dPt>
          <c:dPt>
            <c:idx val="2"/>
            <c:invertIfNegative val="0"/>
            <c:bubble3D val="0"/>
            <c:extLst>
              <c:ext xmlns:c16="http://schemas.microsoft.com/office/drawing/2014/chart" uri="{C3380CC4-5D6E-409C-BE32-E72D297353CC}">
                <c16:uniqueId val="{00000002-9EC5-4C98-8BC4-654978BF2544}"/>
              </c:ext>
            </c:extLst>
          </c:dPt>
          <c:dPt>
            <c:idx val="3"/>
            <c:invertIfNegative val="0"/>
            <c:bubble3D val="0"/>
            <c:extLst>
              <c:ext xmlns:c16="http://schemas.microsoft.com/office/drawing/2014/chart" uri="{C3380CC4-5D6E-409C-BE32-E72D297353CC}">
                <c16:uniqueId val="{00000003-9EC5-4C98-8BC4-654978BF2544}"/>
              </c:ext>
            </c:extLst>
          </c:dPt>
          <c:dLbls>
            <c:numFmt formatCode="0.0%" sourceLinked="0"/>
            <c:spPr>
              <a:noFill/>
              <a:ln w="3175">
                <a:noFill/>
                <a:prstDash val="solid"/>
              </a:ln>
            </c:spPr>
            <c:txPr>
              <a:bodyPr/>
              <a:lstStyle/>
              <a:p>
                <a:pPr>
                  <a:defRPr sz="750" spc="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'1-2-20図 国内における商標権所有件数及びその利用率の推移'!$V$8:$AC$8</c:f>
              <c:numCache>
                <c:formatCode>General</c:formatCode>
                <c:ptCount val="8"/>
                <c:pt idx="0">
                  <c:v>2010</c:v>
                </c:pt>
                <c:pt idx="1">
                  <c:v>2011</c:v>
                </c:pt>
                <c:pt idx="2">
                  <c:v>2012</c:v>
                </c:pt>
                <c:pt idx="3">
                  <c:v>2013</c:v>
                </c:pt>
                <c:pt idx="4">
                  <c:v>2014</c:v>
                </c:pt>
                <c:pt idx="5">
                  <c:v>2015</c:v>
                </c:pt>
                <c:pt idx="6">
                  <c:v>2016</c:v>
                </c:pt>
                <c:pt idx="7">
                  <c:v>2017</c:v>
                </c:pt>
              </c:numCache>
            </c:numRef>
          </c:cat>
          <c:val>
            <c:numRef>
              <c:f>'1-2-20図 国内における商標権所有件数及びその利用率の推移'!$V$10:$AC$10</c:f>
              <c:numCache>
                <c:formatCode>0.0%</c:formatCode>
                <c:ptCount val="8"/>
                <c:pt idx="0">
                  <c:v>0.65913040703515502</c:v>
                </c:pt>
                <c:pt idx="1">
                  <c:v>0.68360446988782486</c:v>
                </c:pt>
                <c:pt idx="2">
                  <c:v>0.67651167975725057</c:v>
                </c:pt>
                <c:pt idx="3">
                  <c:v>0.67971624013930509</c:v>
                </c:pt>
                <c:pt idx="4">
                  <c:v>0.68921977124101863</c:v>
                </c:pt>
                <c:pt idx="5">
                  <c:v>0.74144094578602959</c:v>
                </c:pt>
                <c:pt idx="6">
                  <c:v>0.74066131576294947</c:v>
                </c:pt>
                <c:pt idx="7">
                  <c:v>0.77318526628318929</c:v>
                </c:pt>
              </c:numCache>
            </c:numRef>
          </c:val>
          <c:extLst>
            <c:ext xmlns:c16="http://schemas.microsoft.com/office/drawing/2014/chart" uri="{C3380CC4-5D6E-409C-BE32-E72D297353CC}">
              <c16:uniqueId val="{00000005-9EC5-4C98-8BC4-654978BF2544}"/>
            </c:ext>
          </c:extLst>
        </c:ser>
        <c:ser>
          <c:idx val="2"/>
          <c:order val="1"/>
          <c:spPr>
            <a:solidFill>
              <a:srgbClr val="5B9BD5">
                <a:lumMod val="60000"/>
                <a:lumOff val="40000"/>
              </a:srgbClr>
            </a:solidFill>
            <a:ln w="6350">
              <a:noFill/>
              <a:prstDash val="solid"/>
            </a:ln>
          </c:spPr>
          <c:invertIfNegative val="0"/>
          <c:dPt>
            <c:idx val="1"/>
            <c:invertIfNegative val="0"/>
            <c:bubble3D val="0"/>
            <c:extLst>
              <c:ext xmlns:c16="http://schemas.microsoft.com/office/drawing/2014/chart" uri="{C3380CC4-5D6E-409C-BE32-E72D297353CC}">
                <c16:uniqueId val="{00000003-CF47-4545-A646-397A01EE0C71}"/>
              </c:ext>
            </c:extLst>
          </c:dPt>
          <c:dPt>
            <c:idx val="2"/>
            <c:invertIfNegative val="0"/>
            <c:bubble3D val="0"/>
            <c:extLst>
              <c:ext xmlns:c16="http://schemas.microsoft.com/office/drawing/2014/chart" uri="{C3380CC4-5D6E-409C-BE32-E72D297353CC}">
                <c16:uniqueId val="{00000007-9EC5-4C98-8BC4-654978BF2544}"/>
              </c:ext>
            </c:extLst>
          </c:dPt>
          <c:dLbls>
            <c:spPr>
              <a:noFill/>
            </c:spPr>
            <c:txPr>
              <a:bodyPr/>
              <a:lstStyle/>
              <a:p>
                <a:pPr>
                  <a:defRPr sz="7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'1-2-20図 国内における商標権所有件数及びその利用率の推移'!$V$8:$AC$8</c:f>
              <c:numCache>
                <c:formatCode>General</c:formatCode>
                <c:ptCount val="8"/>
                <c:pt idx="0">
                  <c:v>2010</c:v>
                </c:pt>
                <c:pt idx="1">
                  <c:v>2011</c:v>
                </c:pt>
                <c:pt idx="2">
                  <c:v>2012</c:v>
                </c:pt>
                <c:pt idx="3">
                  <c:v>2013</c:v>
                </c:pt>
                <c:pt idx="4">
                  <c:v>2014</c:v>
                </c:pt>
                <c:pt idx="5">
                  <c:v>2015</c:v>
                </c:pt>
                <c:pt idx="6">
                  <c:v>2016</c:v>
                </c:pt>
                <c:pt idx="7">
                  <c:v>2017</c:v>
                </c:pt>
              </c:numCache>
            </c:numRef>
          </c:cat>
          <c:val>
            <c:numRef>
              <c:f>'1-2-20図 国内における商標権所有件数及びその利用率の推移'!$V$11:$AC$11</c:f>
              <c:numCache>
                <c:formatCode>0.0%</c:formatCode>
                <c:ptCount val="8"/>
                <c:pt idx="0">
                  <c:v>0.34086959296484498</c:v>
                </c:pt>
                <c:pt idx="1">
                  <c:v>0.31639553011217514</c:v>
                </c:pt>
                <c:pt idx="2">
                  <c:v>0.32348832024274937</c:v>
                </c:pt>
                <c:pt idx="3">
                  <c:v>0.32028375986069491</c:v>
                </c:pt>
                <c:pt idx="4">
                  <c:v>0.31078022875898142</c:v>
                </c:pt>
                <c:pt idx="5">
                  <c:v>0.25855905421397046</c:v>
                </c:pt>
                <c:pt idx="6">
                  <c:v>0.25933868423705048</c:v>
                </c:pt>
                <c:pt idx="7">
                  <c:v>0.22681473371681066</c:v>
                </c:pt>
              </c:numCache>
            </c:numRef>
          </c:val>
          <c:extLst>
            <c:ext xmlns:c16="http://schemas.microsoft.com/office/drawing/2014/chart" uri="{C3380CC4-5D6E-409C-BE32-E72D297353CC}">
              <c16:uniqueId val="{00000009-9EC5-4C98-8BC4-654978BF2544}"/>
            </c:ext>
          </c:extLst>
        </c:ser>
        <c:dLbls>
          <c:showLegendKey val="0"/>
          <c:showVal val="0"/>
          <c:showCatName val="0"/>
          <c:showSerName val="0"/>
          <c:showPercent val="0"/>
          <c:showBubbleSize val="0"/>
        </c:dLbls>
        <c:gapWidth val="100"/>
        <c:overlap val="100"/>
        <c:axId val="129940096"/>
        <c:axId val="129950464"/>
      </c:barChart>
      <c:catAx>
        <c:axId val="129940096"/>
        <c:scaling>
          <c:orientation val="minMax"/>
        </c:scaling>
        <c:delete val="0"/>
        <c:axPos val="b"/>
        <c:title>
          <c:tx>
            <c:rich>
              <a:bodyPr/>
              <a:lstStyle/>
              <a:p>
                <a:pPr>
                  <a:defRPr sz="900"/>
                </a:pPr>
                <a:r>
                  <a:rPr lang="ja-JP" altLang="en-US" sz="800"/>
                  <a:t>（年度）</a:t>
                </a:r>
              </a:p>
            </c:rich>
          </c:tx>
          <c:layout>
            <c:manualLayout>
              <c:xMode val="edge"/>
              <c:yMode val="edge"/>
              <c:x val="0.82924837472239044"/>
              <c:y val="0.91865717050620666"/>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aseline="0"/>
            </a:pPr>
            <a:endParaRPr lang="ja-JP"/>
          </a:p>
        </c:txPr>
        <c:crossAx val="129950464"/>
        <c:crosses val="autoZero"/>
        <c:auto val="1"/>
        <c:lblAlgn val="ctr"/>
        <c:lblOffset val="100"/>
        <c:tickLblSkip val="1"/>
        <c:tickMarkSkip val="1"/>
        <c:noMultiLvlLbl val="0"/>
      </c:catAx>
      <c:valAx>
        <c:axId val="129950464"/>
        <c:scaling>
          <c:orientation val="minMax"/>
          <c:max val="1"/>
        </c:scaling>
        <c:delete val="0"/>
        <c:axPos val="l"/>
        <c:numFmt formatCode="0%" sourceLinked="0"/>
        <c:majorTickMark val="in"/>
        <c:minorTickMark val="none"/>
        <c:tickLblPos val="nextTo"/>
        <c:spPr>
          <a:ln w="3175">
            <a:solidFill>
              <a:srgbClr val="000000"/>
            </a:solidFill>
            <a:prstDash val="solid"/>
          </a:ln>
        </c:spPr>
        <c:txPr>
          <a:bodyPr rot="0" vert="horz"/>
          <a:lstStyle/>
          <a:p>
            <a:pPr>
              <a:defRPr sz="800"/>
            </a:pPr>
            <a:endParaRPr lang="ja-JP"/>
          </a:p>
        </c:txPr>
        <c:crossAx val="129940096"/>
        <c:crosses val="autoZero"/>
        <c:crossBetween val="between"/>
        <c:majorUnit val="0.1"/>
        <c:minorUnit val="0.1"/>
      </c:valAx>
      <c:spPr>
        <a:solidFill>
          <a:srgbClr val="FFFFFF"/>
        </a:solidFill>
        <a:ln w="12700">
          <a:no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999853444715332E-2"/>
          <c:y val="0.11990437501044854"/>
          <c:w val="0.72542153568383572"/>
          <c:h val="0.79151989436903214"/>
        </c:manualLayout>
      </c:layout>
      <c:barChart>
        <c:barDir val="col"/>
        <c:grouping val="percentStacked"/>
        <c:varyColors val="0"/>
        <c:ser>
          <c:idx val="0"/>
          <c:order val="0"/>
          <c:tx>
            <c:v>利用　件数</c:v>
          </c:tx>
          <c:spPr>
            <a:solidFill>
              <a:srgbClr val="5B9BD5">
                <a:lumMod val="75000"/>
              </a:srgbClr>
            </a:solidFill>
            <a:ln w="6350">
              <a:noFill/>
              <a:prstDash val="solid"/>
            </a:ln>
          </c:spPr>
          <c:invertIfNegative val="0"/>
          <c:dPt>
            <c:idx val="0"/>
            <c:invertIfNegative val="0"/>
            <c:bubble3D val="0"/>
            <c:spPr>
              <a:solidFill>
                <a:srgbClr val="5B9BD5">
                  <a:lumMod val="75000"/>
                </a:srgbClr>
              </a:solidFill>
              <a:ln w="6350">
                <a:noFill/>
                <a:prstDash val="solid"/>
              </a:ln>
            </c:spPr>
            <c:extLst>
              <c:ext xmlns:c16="http://schemas.microsoft.com/office/drawing/2014/chart" uri="{C3380CC4-5D6E-409C-BE32-E72D297353CC}">
                <c16:uniqueId val="{00000001-7B45-4019-9D9A-F8FEBF07EE2E}"/>
              </c:ext>
            </c:extLst>
          </c:dPt>
          <c:dLbls>
            <c:numFmt formatCode="0.0%" sourceLinked="0"/>
            <c:spPr>
              <a:noFill/>
              <a:ln w="3175">
                <a:noFill/>
                <a:prstDash val="solid"/>
              </a:ln>
            </c:spPr>
            <c:txPr>
              <a:bodyPr/>
              <a:lstStyle/>
              <a:p>
                <a:pPr>
                  <a:defRPr sz="750" spc="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'1-2-21図 外国における商標権利用率の推移（全体推計値）'!$Q$3:$U$3</c:f>
              <c:numCache>
                <c:formatCode>General</c:formatCode>
                <c:ptCount val="5"/>
                <c:pt idx="0">
                  <c:v>2013</c:v>
                </c:pt>
                <c:pt idx="1">
                  <c:v>2014</c:v>
                </c:pt>
                <c:pt idx="2">
                  <c:v>2015</c:v>
                </c:pt>
                <c:pt idx="3">
                  <c:v>2016</c:v>
                </c:pt>
                <c:pt idx="4">
                  <c:v>2017</c:v>
                </c:pt>
              </c:numCache>
            </c:numRef>
          </c:cat>
          <c:val>
            <c:numRef>
              <c:f>'1-2-21図 外国における商標権利用率の推移（全体推計値）'!$Q$8:$U$8</c:f>
              <c:numCache>
                <c:formatCode>0.0%</c:formatCode>
                <c:ptCount val="5"/>
                <c:pt idx="0">
                  <c:v>0.73499999999999999</c:v>
                </c:pt>
                <c:pt idx="1">
                  <c:v>0.745</c:v>
                </c:pt>
                <c:pt idx="2">
                  <c:v>0.76500000000000001</c:v>
                </c:pt>
                <c:pt idx="3">
                  <c:v>0.77800000000000002</c:v>
                </c:pt>
                <c:pt idx="4">
                  <c:v>0.78300000000000003</c:v>
                </c:pt>
              </c:numCache>
            </c:numRef>
          </c:val>
          <c:extLst>
            <c:ext xmlns:c16="http://schemas.microsoft.com/office/drawing/2014/chart" uri="{C3380CC4-5D6E-409C-BE32-E72D297353CC}">
              <c16:uniqueId val="{00000002-7B45-4019-9D9A-F8FEBF07EE2E}"/>
            </c:ext>
          </c:extLst>
        </c:ser>
        <c:ser>
          <c:idx val="2"/>
          <c:order val="1"/>
          <c:tx>
            <c:v>未利用件数</c:v>
          </c:tx>
          <c:spPr>
            <a:solidFill>
              <a:srgbClr val="5B9BD5">
                <a:lumMod val="60000"/>
                <a:lumOff val="40000"/>
              </a:srgbClr>
            </a:solidFill>
            <a:ln w="6350">
              <a:noFill/>
              <a:prstDash val="solid"/>
            </a:ln>
          </c:spPr>
          <c:invertIfNegative val="0"/>
          <c:dLbls>
            <c:spPr>
              <a:noFill/>
            </c:spPr>
            <c:txPr>
              <a:bodyPr/>
              <a:lstStyle/>
              <a:p>
                <a:pPr>
                  <a:defRPr sz="75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'1-2-21図 外国における商標権利用率の推移（全体推計値）'!$Q$3:$U$3</c:f>
              <c:numCache>
                <c:formatCode>General</c:formatCode>
                <c:ptCount val="5"/>
                <c:pt idx="0">
                  <c:v>2013</c:v>
                </c:pt>
                <c:pt idx="1">
                  <c:v>2014</c:v>
                </c:pt>
                <c:pt idx="2">
                  <c:v>2015</c:v>
                </c:pt>
                <c:pt idx="3">
                  <c:v>2016</c:v>
                </c:pt>
                <c:pt idx="4">
                  <c:v>2017</c:v>
                </c:pt>
              </c:numCache>
            </c:numRef>
          </c:cat>
          <c:val>
            <c:numRef>
              <c:f>'1-2-21図 外国における商標権利用率の推移（全体推計値）'!$Q$9:$U$9</c:f>
              <c:numCache>
                <c:formatCode>0.0%</c:formatCode>
                <c:ptCount val="5"/>
                <c:pt idx="0">
                  <c:v>0.26500000000000001</c:v>
                </c:pt>
                <c:pt idx="1">
                  <c:v>0.255</c:v>
                </c:pt>
                <c:pt idx="2">
                  <c:v>0.23499999999999999</c:v>
                </c:pt>
                <c:pt idx="3">
                  <c:v>0.222</c:v>
                </c:pt>
                <c:pt idx="4">
                  <c:v>0.217</c:v>
                </c:pt>
              </c:numCache>
            </c:numRef>
          </c:val>
          <c:extLst>
            <c:ext xmlns:c16="http://schemas.microsoft.com/office/drawing/2014/chart" uri="{C3380CC4-5D6E-409C-BE32-E72D297353CC}">
              <c16:uniqueId val="{00000003-7B45-4019-9D9A-F8FEBF07EE2E}"/>
            </c:ext>
          </c:extLst>
        </c:ser>
        <c:dLbls>
          <c:showLegendKey val="0"/>
          <c:showVal val="0"/>
          <c:showCatName val="0"/>
          <c:showSerName val="0"/>
          <c:showPercent val="0"/>
          <c:showBubbleSize val="0"/>
        </c:dLbls>
        <c:gapWidth val="100"/>
        <c:overlap val="100"/>
        <c:axId val="130102016"/>
        <c:axId val="130103936"/>
      </c:barChart>
      <c:catAx>
        <c:axId val="130102016"/>
        <c:scaling>
          <c:orientation val="minMax"/>
        </c:scaling>
        <c:delete val="0"/>
        <c:axPos val="b"/>
        <c:title>
          <c:tx>
            <c:rich>
              <a:bodyPr/>
              <a:lstStyle/>
              <a:p>
                <a:pPr>
                  <a:defRPr sz="900"/>
                </a:pPr>
                <a:r>
                  <a:rPr lang="ja-JP" altLang="en-US" sz="800"/>
                  <a:t>（年度）</a:t>
                </a:r>
              </a:p>
            </c:rich>
          </c:tx>
          <c:layout>
            <c:manualLayout>
              <c:xMode val="edge"/>
              <c:yMode val="edge"/>
              <c:x val="0.84933012354347426"/>
              <c:y val="0.93987723975447968"/>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aseline="0"/>
            </a:pPr>
            <a:endParaRPr lang="ja-JP"/>
          </a:p>
        </c:txPr>
        <c:crossAx val="130103936"/>
        <c:crosses val="autoZero"/>
        <c:auto val="1"/>
        <c:lblAlgn val="ctr"/>
        <c:lblOffset val="100"/>
        <c:tickLblSkip val="1"/>
        <c:tickMarkSkip val="1"/>
        <c:noMultiLvlLbl val="0"/>
      </c:catAx>
      <c:valAx>
        <c:axId val="130103936"/>
        <c:scaling>
          <c:orientation val="minMax"/>
          <c:max val="1"/>
        </c:scaling>
        <c:delete val="0"/>
        <c:axPos val="l"/>
        <c:numFmt formatCode="0%" sourceLinked="0"/>
        <c:majorTickMark val="in"/>
        <c:minorTickMark val="none"/>
        <c:tickLblPos val="nextTo"/>
        <c:spPr>
          <a:ln w="3175">
            <a:solidFill>
              <a:srgbClr val="000000"/>
            </a:solidFill>
            <a:prstDash val="solid"/>
          </a:ln>
        </c:spPr>
        <c:txPr>
          <a:bodyPr rot="0" vert="horz"/>
          <a:lstStyle/>
          <a:p>
            <a:pPr>
              <a:defRPr sz="800"/>
            </a:pPr>
            <a:endParaRPr lang="ja-JP"/>
          </a:p>
        </c:txPr>
        <c:crossAx val="130102016"/>
        <c:crosses val="autoZero"/>
        <c:crossBetween val="between"/>
        <c:majorUnit val="0.1"/>
        <c:minorUnit val="0.1"/>
      </c:valAx>
      <c:spPr>
        <a:solidFill>
          <a:srgbClr val="FFFFFF"/>
        </a:solidFill>
        <a:ln w="12700">
          <a:no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3193791423554"/>
          <c:y val="6.4334913936862859E-2"/>
          <c:w val="0.74076776988242321"/>
          <c:h val="0.83190179956787169"/>
        </c:manualLayout>
      </c:layout>
      <c:barChart>
        <c:barDir val="col"/>
        <c:grouping val="percentStacked"/>
        <c:varyColors val="0"/>
        <c:ser>
          <c:idx val="0"/>
          <c:order val="0"/>
          <c:tx>
            <c:strRef>
              <c:f>'1-2-15図 国内における特許権所有件数及びその利用率の推移'!$R$18</c:f>
              <c:strCache>
                <c:ptCount val="1"/>
                <c:pt idx="0">
                  <c:v>うち利用件数</c:v>
                </c:pt>
              </c:strCache>
            </c:strRef>
          </c:tx>
          <c:spPr>
            <a:solidFill>
              <a:srgbClr val="5B9BD5">
                <a:lumMod val="75000"/>
              </a:srgbClr>
            </a:solidFill>
            <a:ln w="6350">
              <a:noFill/>
              <a:prstDash val="solid"/>
            </a:ln>
          </c:spPr>
          <c:invertIfNegative val="0"/>
          <c:dPt>
            <c:idx val="1"/>
            <c:invertIfNegative val="0"/>
            <c:bubble3D val="0"/>
            <c:extLst>
              <c:ext xmlns:c16="http://schemas.microsoft.com/office/drawing/2014/chart" uri="{C3380CC4-5D6E-409C-BE32-E72D297353CC}">
                <c16:uniqueId val="{00000000-75D6-406D-A4A5-50AB9196E15D}"/>
              </c:ext>
            </c:extLst>
          </c:dPt>
          <c:dPt>
            <c:idx val="2"/>
            <c:invertIfNegative val="0"/>
            <c:bubble3D val="0"/>
            <c:extLst>
              <c:ext xmlns:c16="http://schemas.microsoft.com/office/drawing/2014/chart" uri="{C3380CC4-5D6E-409C-BE32-E72D297353CC}">
                <c16:uniqueId val="{00000002-E01B-40C3-A0AC-BFBA343E7AD3}"/>
              </c:ext>
            </c:extLst>
          </c:dPt>
          <c:dPt>
            <c:idx val="3"/>
            <c:invertIfNegative val="0"/>
            <c:bubble3D val="0"/>
            <c:extLst>
              <c:ext xmlns:c16="http://schemas.microsoft.com/office/drawing/2014/chart" uri="{C3380CC4-5D6E-409C-BE32-E72D297353CC}">
                <c16:uniqueId val="{00000003-E01B-40C3-A0AC-BFBA343E7AD3}"/>
              </c:ext>
            </c:extLst>
          </c:dPt>
          <c:dLbls>
            <c:dLbl>
              <c:idx val="3"/>
              <c:layout>
                <c:manualLayout>
                  <c:x val="2.6754385964912432E-3"/>
                  <c:y val="1.09858628170169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1B-40C3-A0AC-BFBA343E7AD3}"/>
                </c:ext>
              </c:extLst>
            </c:dLbl>
            <c:spPr>
              <a:noFill/>
            </c:spPr>
            <c:txPr>
              <a:bodyPr/>
              <a:lstStyle/>
              <a:p>
                <a:pPr>
                  <a:defRPr sz="75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'1-2-15図 国内における特許権所有件数及びその利用率の推移'!$V$16:$AC$16</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国内における特許権所有件数及びその利用率の推移'!$V$18:$AC$18</c:f>
              <c:numCache>
                <c:formatCode>0.0%</c:formatCode>
                <c:ptCount val="8"/>
                <c:pt idx="0">
                  <c:v>0.54246504633849357</c:v>
                </c:pt>
                <c:pt idx="1">
                  <c:v>0.52849069229476486</c:v>
                </c:pt>
                <c:pt idx="2">
                  <c:v>0.5157912395424844</c:v>
                </c:pt>
                <c:pt idx="3">
                  <c:v>0.51997393273322479</c:v>
                </c:pt>
                <c:pt idx="4">
                  <c:v>0.48918387452740181</c:v>
                </c:pt>
                <c:pt idx="5">
                  <c:v>0.47787752491365859</c:v>
                </c:pt>
                <c:pt idx="6">
                  <c:v>0.49</c:v>
                </c:pt>
                <c:pt idx="7">
                  <c:v>0.4841225697530897</c:v>
                </c:pt>
              </c:numCache>
            </c:numRef>
          </c:val>
          <c:extLst>
            <c:ext xmlns:c16="http://schemas.microsoft.com/office/drawing/2014/chart" uri="{C3380CC4-5D6E-409C-BE32-E72D297353CC}">
              <c16:uniqueId val="{00000005-E01B-40C3-A0AC-BFBA343E7AD3}"/>
            </c:ext>
          </c:extLst>
        </c:ser>
        <c:ser>
          <c:idx val="2"/>
          <c:order val="1"/>
          <c:tx>
            <c:strRef>
              <c:f>'1-2-15図 国内における特許権所有件数及びその利用率の推移'!$R$20</c:f>
              <c:strCache>
                <c:ptCount val="1"/>
                <c:pt idx="0">
                  <c:v>うち防衛</c:v>
                </c:pt>
              </c:strCache>
            </c:strRef>
          </c:tx>
          <c:spPr>
            <a:solidFill>
              <a:srgbClr val="5B9BD5">
                <a:lumMod val="60000"/>
                <a:lumOff val="40000"/>
              </a:srgbClr>
            </a:solidFill>
            <a:ln w="6350">
              <a:noFill/>
              <a:prstDash val="solid"/>
            </a:ln>
          </c:spPr>
          <c:invertIfNegative val="0"/>
          <c:dLbls>
            <c:spPr>
              <a:noFill/>
            </c:spPr>
            <c:txPr>
              <a:bodyPr/>
              <a:lstStyle/>
              <a:p>
                <a:pPr>
                  <a:defRPr sz="75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'1-2-15図 国内における特許権所有件数及びその利用率の推移'!$V$16:$AC$16</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国内における特許権所有件数及びその利用率の推移'!$V$20:$AC$20</c:f>
              <c:numCache>
                <c:formatCode>0.0%</c:formatCode>
                <c:ptCount val="8"/>
                <c:pt idx="0">
                  <c:v>0.27952899055294195</c:v>
                </c:pt>
                <c:pt idx="1">
                  <c:v>0.30860483032950281</c:v>
                </c:pt>
                <c:pt idx="2">
                  <c:v>0.32171057477634646</c:v>
                </c:pt>
                <c:pt idx="3">
                  <c:v>0.304939969766227</c:v>
                </c:pt>
                <c:pt idx="4">
                  <c:v>0.35258172468554211</c:v>
                </c:pt>
                <c:pt idx="5">
                  <c:v>0.32569046149049463</c:v>
                </c:pt>
                <c:pt idx="6">
                  <c:v>0.35699999999999998</c:v>
                </c:pt>
                <c:pt idx="7">
                  <c:v>0.3704479863400294</c:v>
                </c:pt>
              </c:numCache>
            </c:numRef>
          </c:val>
          <c:extLst>
            <c:ext xmlns:c16="http://schemas.microsoft.com/office/drawing/2014/chart" uri="{C3380CC4-5D6E-409C-BE32-E72D297353CC}">
              <c16:uniqueId val="{00000007-E01B-40C3-A0AC-BFBA343E7AD3}"/>
            </c:ext>
          </c:extLst>
        </c:ser>
        <c:ser>
          <c:idx val="1"/>
          <c:order val="2"/>
          <c:tx>
            <c:strRef>
              <c:f>'1-2-15図 国内における特許権所有件数及びその利用率の推移'!$R$19</c:f>
              <c:strCache>
                <c:ptCount val="1"/>
                <c:pt idx="0">
                  <c:v>その他</c:v>
                </c:pt>
              </c:strCache>
            </c:strRef>
          </c:tx>
          <c:spPr>
            <a:solidFill>
              <a:srgbClr val="5B9BD5">
                <a:lumMod val="20000"/>
                <a:lumOff val="80000"/>
              </a:srgbClr>
            </a:solidFill>
            <a:ln w="6350">
              <a:noFill/>
              <a:prstDash val="solid"/>
            </a:ln>
          </c:spPr>
          <c:invertIfNegative val="0"/>
          <c:dPt>
            <c:idx val="0"/>
            <c:invertIfNegative val="0"/>
            <c:bubble3D val="0"/>
            <c:extLst>
              <c:ext xmlns:c16="http://schemas.microsoft.com/office/drawing/2014/chart" uri="{C3380CC4-5D6E-409C-BE32-E72D297353CC}">
                <c16:uniqueId val="{00000008-E01B-40C3-A0AC-BFBA343E7AD3}"/>
              </c:ext>
            </c:extLst>
          </c:dPt>
          <c:dPt>
            <c:idx val="1"/>
            <c:invertIfNegative val="0"/>
            <c:bubble3D val="0"/>
            <c:extLst>
              <c:ext xmlns:c16="http://schemas.microsoft.com/office/drawing/2014/chart" uri="{C3380CC4-5D6E-409C-BE32-E72D297353CC}">
                <c16:uniqueId val="{00000009-E01B-40C3-A0AC-BFBA343E7AD3}"/>
              </c:ext>
            </c:extLst>
          </c:dPt>
          <c:dPt>
            <c:idx val="2"/>
            <c:invertIfNegative val="0"/>
            <c:bubble3D val="0"/>
            <c:extLst>
              <c:ext xmlns:c16="http://schemas.microsoft.com/office/drawing/2014/chart" uri="{C3380CC4-5D6E-409C-BE32-E72D297353CC}">
                <c16:uniqueId val="{0000000A-E01B-40C3-A0AC-BFBA343E7AD3}"/>
              </c:ext>
            </c:extLst>
          </c:dPt>
          <c:dPt>
            <c:idx val="3"/>
            <c:invertIfNegative val="0"/>
            <c:bubble3D val="0"/>
            <c:extLst>
              <c:ext xmlns:c16="http://schemas.microsoft.com/office/drawing/2014/chart" uri="{C3380CC4-5D6E-409C-BE32-E72D297353CC}">
                <c16:uniqueId val="{0000000B-E01B-40C3-A0AC-BFBA343E7AD3}"/>
              </c:ext>
            </c:extLst>
          </c:dPt>
          <c:dPt>
            <c:idx val="4"/>
            <c:invertIfNegative val="0"/>
            <c:bubble3D val="0"/>
            <c:extLst>
              <c:ext xmlns:c16="http://schemas.microsoft.com/office/drawing/2014/chart" uri="{C3380CC4-5D6E-409C-BE32-E72D297353CC}">
                <c16:uniqueId val="{0000000C-E01B-40C3-A0AC-BFBA343E7AD3}"/>
              </c:ext>
            </c:extLst>
          </c:dPt>
          <c:dLbls>
            <c:spPr>
              <a:noFill/>
            </c:spPr>
            <c:txPr>
              <a:bodyPr/>
              <a:lstStyle/>
              <a:p>
                <a:pPr>
                  <a:defRPr sz="75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'1-2-15図 国内における特許権所有件数及びその利用率の推移'!$V$16:$AC$16</c:f>
              <c:numCache>
                <c:formatCode>General</c:formatCode>
                <c:ptCount val="8"/>
                <c:pt idx="0">
                  <c:v>2010</c:v>
                </c:pt>
                <c:pt idx="1">
                  <c:v>2011</c:v>
                </c:pt>
                <c:pt idx="2">
                  <c:v>2012</c:v>
                </c:pt>
                <c:pt idx="3">
                  <c:v>2013</c:v>
                </c:pt>
                <c:pt idx="4">
                  <c:v>2014</c:v>
                </c:pt>
                <c:pt idx="5">
                  <c:v>2015</c:v>
                </c:pt>
                <c:pt idx="6">
                  <c:v>2016</c:v>
                </c:pt>
                <c:pt idx="7">
                  <c:v>2017</c:v>
                </c:pt>
              </c:numCache>
            </c:numRef>
          </c:cat>
          <c:val>
            <c:numRef>
              <c:f>'1-2-15図 国内における特許権所有件数及びその利用率の推移'!$V$19:$AC$19</c:f>
              <c:numCache>
                <c:formatCode>0.0%</c:formatCode>
                <c:ptCount val="8"/>
                <c:pt idx="0">
                  <c:v>0.1780059631085644</c:v>
                </c:pt>
                <c:pt idx="1">
                  <c:v>0.16290447737573246</c:v>
                </c:pt>
                <c:pt idx="2">
                  <c:v>0.16249818568116908</c:v>
                </c:pt>
                <c:pt idx="3">
                  <c:v>0.17508609750054802</c:v>
                </c:pt>
                <c:pt idx="4">
                  <c:v>0.15823440078705617</c:v>
                </c:pt>
                <c:pt idx="5">
                  <c:v>0.19643201359584667</c:v>
                </c:pt>
                <c:pt idx="6">
                  <c:v>0.153</c:v>
                </c:pt>
                <c:pt idx="7">
                  <c:v>0.14542944390688092</c:v>
                </c:pt>
              </c:numCache>
            </c:numRef>
          </c:val>
          <c:extLst>
            <c:ext xmlns:c16="http://schemas.microsoft.com/office/drawing/2014/chart" uri="{C3380CC4-5D6E-409C-BE32-E72D297353CC}">
              <c16:uniqueId val="{0000000E-E01B-40C3-A0AC-BFBA343E7AD3}"/>
            </c:ext>
          </c:extLst>
        </c:ser>
        <c:dLbls>
          <c:showLegendKey val="0"/>
          <c:showVal val="0"/>
          <c:showCatName val="0"/>
          <c:showSerName val="0"/>
          <c:showPercent val="0"/>
          <c:showBubbleSize val="0"/>
        </c:dLbls>
        <c:gapWidth val="100"/>
        <c:overlap val="100"/>
        <c:serLines>
          <c:spPr>
            <a:ln w="3175">
              <a:solidFill>
                <a:srgbClr val="FFFFFF"/>
              </a:solidFill>
              <a:prstDash val="solid"/>
            </a:ln>
          </c:spPr>
        </c:serLines>
        <c:axId val="129518976"/>
        <c:axId val="129533440"/>
      </c:barChart>
      <c:catAx>
        <c:axId val="129518976"/>
        <c:scaling>
          <c:orientation val="minMax"/>
        </c:scaling>
        <c:delete val="0"/>
        <c:axPos val="b"/>
        <c:title>
          <c:tx>
            <c:rich>
              <a:bodyPr/>
              <a:lstStyle/>
              <a:p>
                <a:pPr>
                  <a:defRPr/>
                </a:pPr>
                <a:r>
                  <a:rPr lang="ja-JP"/>
                  <a:t>（年度）</a:t>
                </a:r>
              </a:p>
            </c:rich>
          </c:tx>
          <c:layout>
            <c:manualLayout>
              <c:xMode val="edge"/>
              <c:yMode val="edge"/>
              <c:x val="0.84833116059168101"/>
              <c:y val="0.93456241913422788"/>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29533440"/>
        <c:crosses val="autoZero"/>
        <c:auto val="1"/>
        <c:lblAlgn val="ctr"/>
        <c:lblOffset val="100"/>
        <c:tickLblSkip val="1"/>
        <c:tickMarkSkip val="1"/>
        <c:noMultiLvlLbl val="0"/>
      </c:catAx>
      <c:valAx>
        <c:axId val="129533440"/>
        <c:scaling>
          <c:orientation val="minMax"/>
        </c:scaling>
        <c:delete val="0"/>
        <c:axPos val="l"/>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129518976"/>
        <c:crosses val="autoZero"/>
        <c:crossBetween val="between"/>
      </c:valAx>
      <c:spPr>
        <a:noFill/>
        <a:ln w="12700">
          <a:no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800"/>
              <a:t>特許所有件数</a:t>
            </a:r>
          </a:p>
        </c:rich>
      </c:tx>
      <c:layout>
        <c:manualLayout>
          <c:xMode val="edge"/>
          <c:yMode val="edge"/>
          <c:x val="0.56462548564408166"/>
          <c:y val="0"/>
        </c:manualLayout>
      </c:layout>
      <c:overlay val="0"/>
    </c:title>
    <c:autoTitleDeleted val="0"/>
    <c:plotArea>
      <c:layout>
        <c:manualLayout>
          <c:layoutTarget val="inner"/>
          <c:xMode val="edge"/>
          <c:yMode val="edge"/>
          <c:x val="0.42902875874421276"/>
          <c:y val="0.14646783914396946"/>
          <c:w val="0.46937647553540796"/>
          <c:h val="0.8020080679592978"/>
        </c:manualLayout>
      </c:layout>
      <c:barChart>
        <c:barDir val="bar"/>
        <c:grouping val="stacked"/>
        <c:varyColors val="0"/>
        <c:ser>
          <c:idx val="0"/>
          <c:order val="0"/>
          <c:tx>
            <c:v>利用件数</c:v>
          </c:tx>
          <c:spPr>
            <a:solidFill>
              <a:srgbClr val="5B9BD5">
                <a:lumMod val="75000"/>
              </a:srgbClr>
            </a:solidFill>
            <a:ln w="6350">
              <a:noFill/>
              <a:prstDash val="solid"/>
            </a:ln>
          </c:spPr>
          <c:invertIfNegative val="0"/>
          <c:cat>
            <c:strRef>
              <c:f>'1-2-16図 国内における業種別の特許権所有件数及びその利用'!$B$33:$B$49</c:f>
              <c:strCache>
                <c:ptCount val="17"/>
                <c:pt idx="0">
                  <c:v>建設業</c:v>
                </c:pt>
                <c:pt idx="1">
                  <c:v>食品製造業</c:v>
                </c:pt>
                <c:pt idx="2">
                  <c:v>繊維・ﾊﾟﾙﾌﾟ・紙製造業</c:v>
                </c:pt>
                <c:pt idx="3">
                  <c:v>医薬品製造業</c:v>
                </c:pt>
                <c:pt idx="4">
                  <c:v>化学工業</c:v>
                </c:pt>
                <c:pt idx="5">
                  <c:v>石油石炭・ﾌﾟﾗｽﾁｯｸ・ｺﾞﾑ・窯業</c:v>
                </c:pt>
                <c:pt idx="6">
                  <c:v>鉄鋼・非鉄金属製造業</c:v>
                </c:pt>
                <c:pt idx="7">
                  <c:v>金属製品製造業</c:v>
                </c:pt>
                <c:pt idx="8">
                  <c:v>機械製造業</c:v>
                </c:pt>
                <c:pt idx="9">
                  <c:v>電気機械製造業</c:v>
                </c:pt>
                <c:pt idx="10">
                  <c:v>輸送用機械製造業</c:v>
                </c:pt>
                <c:pt idx="11">
                  <c:v>業務用機械器具製造業</c:v>
                </c:pt>
                <c:pt idx="12">
                  <c:v>その他の製造業</c:v>
                </c:pt>
                <c:pt idx="13">
                  <c:v>情報通信業</c:v>
                </c:pt>
                <c:pt idx="14">
                  <c:v>卸売・小売等</c:v>
                </c:pt>
                <c:pt idx="15">
                  <c:v>その他の非製造業</c:v>
                </c:pt>
                <c:pt idx="16">
                  <c:v>教育・TLO・公的研究機関・公務</c:v>
                </c:pt>
              </c:strCache>
            </c:strRef>
          </c:cat>
          <c:val>
            <c:numRef>
              <c:f>'1-2-16図 国内における業種別の特許権所有件数及びその利用'!$G$33:$G$49</c:f>
              <c:numCache>
                <c:formatCode>#,##0_ </c:formatCode>
                <c:ptCount val="17"/>
                <c:pt idx="0">
                  <c:v>24180.648429818499</c:v>
                </c:pt>
                <c:pt idx="1">
                  <c:v>14327.409127835928</c:v>
                </c:pt>
                <c:pt idx="2">
                  <c:v>13974.867079834858</c:v>
                </c:pt>
                <c:pt idx="3">
                  <c:v>4740.0454550103923</c:v>
                </c:pt>
                <c:pt idx="4">
                  <c:v>69329.045771768331</c:v>
                </c:pt>
                <c:pt idx="5">
                  <c:v>62561.614785239384</c:v>
                </c:pt>
                <c:pt idx="6">
                  <c:v>35465.640907702851</c:v>
                </c:pt>
                <c:pt idx="7">
                  <c:v>30686.091644750701</c:v>
                </c:pt>
                <c:pt idx="8">
                  <c:v>82855.051289424388</c:v>
                </c:pt>
                <c:pt idx="9">
                  <c:v>130185.07340403086</c:v>
                </c:pt>
                <c:pt idx="10">
                  <c:v>100421.53126495014</c:v>
                </c:pt>
                <c:pt idx="11">
                  <c:v>93763.385477737786</c:v>
                </c:pt>
                <c:pt idx="12">
                  <c:v>67206.767864306836</c:v>
                </c:pt>
                <c:pt idx="13">
                  <c:v>18004.755544453652</c:v>
                </c:pt>
                <c:pt idx="14">
                  <c:v>20920.074285183979</c:v>
                </c:pt>
                <c:pt idx="15">
                  <c:v>24881.226533310481</c:v>
                </c:pt>
                <c:pt idx="16">
                  <c:v>10581.50636199568</c:v>
                </c:pt>
              </c:numCache>
            </c:numRef>
          </c:val>
          <c:extLst>
            <c:ext xmlns:c16="http://schemas.microsoft.com/office/drawing/2014/chart" uri="{C3380CC4-5D6E-409C-BE32-E72D297353CC}">
              <c16:uniqueId val="{00000000-3112-4C58-8A39-94E16B41B099}"/>
            </c:ext>
          </c:extLst>
        </c:ser>
        <c:ser>
          <c:idx val="2"/>
          <c:order val="1"/>
          <c:tx>
            <c:v>未利用件数</c:v>
          </c:tx>
          <c:spPr>
            <a:solidFill>
              <a:srgbClr val="5B9BD5">
                <a:lumMod val="60000"/>
                <a:lumOff val="40000"/>
              </a:srgbClr>
            </a:solidFill>
            <a:ln w="6350">
              <a:noFill/>
              <a:prstDash val="solid"/>
            </a:ln>
          </c:spPr>
          <c:invertIfNegative val="0"/>
          <c:cat>
            <c:strRef>
              <c:f>'1-2-16図 国内における業種別の特許権所有件数及びその利用'!$B$33:$B$49</c:f>
              <c:strCache>
                <c:ptCount val="17"/>
                <c:pt idx="0">
                  <c:v>建設業</c:v>
                </c:pt>
                <c:pt idx="1">
                  <c:v>食品製造業</c:v>
                </c:pt>
                <c:pt idx="2">
                  <c:v>繊維・ﾊﾟﾙﾌﾟ・紙製造業</c:v>
                </c:pt>
                <c:pt idx="3">
                  <c:v>医薬品製造業</c:v>
                </c:pt>
                <c:pt idx="4">
                  <c:v>化学工業</c:v>
                </c:pt>
                <c:pt idx="5">
                  <c:v>石油石炭・ﾌﾟﾗｽﾁｯｸ・ｺﾞﾑ・窯業</c:v>
                </c:pt>
                <c:pt idx="6">
                  <c:v>鉄鋼・非鉄金属製造業</c:v>
                </c:pt>
                <c:pt idx="7">
                  <c:v>金属製品製造業</c:v>
                </c:pt>
                <c:pt idx="8">
                  <c:v>機械製造業</c:v>
                </c:pt>
                <c:pt idx="9">
                  <c:v>電気機械製造業</c:v>
                </c:pt>
                <c:pt idx="10">
                  <c:v>輸送用機械製造業</c:v>
                </c:pt>
                <c:pt idx="11">
                  <c:v>業務用機械器具製造業</c:v>
                </c:pt>
                <c:pt idx="12">
                  <c:v>その他の製造業</c:v>
                </c:pt>
                <c:pt idx="13">
                  <c:v>情報通信業</c:v>
                </c:pt>
                <c:pt idx="14">
                  <c:v>卸売・小売等</c:v>
                </c:pt>
                <c:pt idx="15">
                  <c:v>その他の非製造業</c:v>
                </c:pt>
                <c:pt idx="16">
                  <c:v>教育・TLO・公的研究機関・公務</c:v>
                </c:pt>
              </c:strCache>
            </c:strRef>
          </c:cat>
          <c:val>
            <c:numRef>
              <c:f>'1-2-16図 国内における業種別の特許権所有件数及びその利用'!$H$33:$H$49</c:f>
              <c:numCache>
                <c:formatCode>#,##0_ </c:formatCode>
                <c:ptCount val="17"/>
                <c:pt idx="0">
                  <c:v>26208.104591878928</c:v>
                </c:pt>
                <c:pt idx="1">
                  <c:v>13974.73744043011</c:v>
                </c:pt>
                <c:pt idx="2">
                  <c:v>10040.430496752509</c:v>
                </c:pt>
                <c:pt idx="3">
                  <c:v>8182.3633859343981</c:v>
                </c:pt>
                <c:pt idx="4">
                  <c:v>105436.34922652498</c:v>
                </c:pt>
                <c:pt idx="5">
                  <c:v>56533.31320314484</c:v>
                </c:pt>
                <c:pt idx="6">
                  <c:v>43909.168357252129</c:v>
                </c:pt>
                <c:pt idx="7">
                  <c:v>20740.733663415998</c:v>
                </c:pt>
                <c:pt idx="8">
                  <c:v>84732.858437452713</c:v>
                </c:pt>
                <c:pt idx="9">
                  <c:v>110282.56116537882</c:v>
                </c:pt>
                <c:pt idx="10">
                  <c:v>154289.96938745567</c:v>
                </c:pt>
                <c:pt idx="11">
                  <c:v>75067.522539306461</c:v>
                </c:pt>
                <c:pt idx="12">
                  <c:v>33423.559061305023</c:v>
                </c:pt>
                <c:pt idx="13">
                  <c:v>19938.926315595108</c:v>
                </c:pt>
                <c:pt idx="14">
                  <c:v>18656.294470457247</c:v>
                </c:pt>
                <c:pt idx="15">
                  <c:v>29793.415318067026</c:v>
                </c:pt>
                <c:pt idx="16">
                  <c:v>42146.887118251747</c:v>
                </c:pt>
              </c:numCache>
            </c:numRef>
          </c:val>
          <c:extLst>
            <c:ext xmlns:c16="http://schemas.microsoft.com/office/drawing/2014/chart" uri="{C3380CC4-5D6E-409C-BE32-E72D297353CC}">
              <c16:uniqueId val="{00000001-3112-4C58-8A39-94E16B41B099}"/>
            </c:ext>
          </c:extLst>
        </c:ser>
        <c:dLbls>
          <c:showLegendKey val="0"/>
          <c:showVal val="0"/>
          <c:showCatName val="0"/>
          <c:showSerName val="0"/>
          <c:showPercent val="0"/>
          <c:showBubbleSize val="0"/>
        </c:dLbls>
        <c:gapWidth val="50"/>
        <c:overlap val="100"/>
        <c:axId val="130135936"/>
        <c:axId val="130137472"/>
      </c:barChart>
      <c:catAx>
        <c:axId val="1301359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spc="-50" baseline="0">
                <a:solidFill>
                  <a:srgbClr val="000000"/>
                </a:solidFill>
                <a:latin typeface="ＭＳ Ｐゴシック"/>
                <a:ea typeface="ＭＳ Ｐゴシック"/>
                <a:cs typeface="ＭＳ Ｐゴシック"/>
              </a:defRPr>
            </a:pPr>
            <a:endParaRPr lang="ja-JP"/>
          </a:p>
        </c:txPr>
        <c:crossAx val="130137472"/>
        <c:crosses val="autoZero"/>
        <c:auto val="1"/>
        <c:lblAlgn val="ctr"/>
        <c:lblOffset val="100"/>
        <c:tickLblSkip val="1"/>
        <c:tickMarkSkip val="1"/>
        <c:noMultiLvlLbl val="0"/>
      </c:catAx>
      <c:valAx>
        <c:axId val="130137472"/>
        <c:scaling>
          <c:orientation val="minMax"/>
          <c:max val="400000"/>
          <c:min val="0"/>
        </c:scaling>
        <c:delete val="0"/>
        <c:axPos val="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800" baseline="0"/>
                  <a:t>（件）</a:t>
                </a:r>
              </a:p>
            </c:rich>
          </c:tx>
          <c:layout>
            <c:manualLayout>
              <c:xMode val="edge"/>
              <c:yMode val="edge"/>
              <c:x val="0.859030387159052"/>
              <c:y val="2.290946964962713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0135936"/>
        <c:crosses val="autoZero"/>
        <c:crossBetween val="between"/>
        <c:majorUnit val="200000"/>
        <c:minorUnit val="20000"/>
      </c:valAx>
      <c:spPr>
        <a:solidFill>
          <a:srgbClr val="FFFFFF"/>
        </a:solidFill>
        <a:ln w="12700">
          <a:noFill/>
          <a:prstDash val="solid"/>
        </a:ln>
      </c:spPr>
    </c:plotArea>
    <c:legend>
      <c:legendPos val="r"/>
      <c:legendEntry>
        <c:idx val="0"/>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47027930019385877"/>
          <c:y val="0.95546656667916507"/>
          <c:w val="0.45487335359675785"/>
          <c:h val="3.960438278548517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800"/>
              <a:t>利用率</a:t>
            </a:r>
          </a:p>
        </c:rich>
      </c:tx>
      <c:layout>
        <c:manualLayout>
          <c:xMode val="edge"/>
          <c:yMode val="edge"/>
          <c:x val="0.63333316234493486"/>
          <c:y val="0"/>
        </c:manualLayout>
      </c:layout>
      <c:overlay val="0"/>
    </c:title>
    <c:autoTitleDeleted val="0"/>
    <c:plotArea>
      <c:layout>
        <c:manualLayout>
          <c:layoutTarget val="inner"/>
          <c:xMode val="edge"/>
          <c:yMode val="edge"/>
          <c:x val="0.44149490404608516"/>
          <c:y val="0.11267622853737"/>
          <c:w val="0.50655704400586288"/>
          <c:h val="0.8130131061359801"/>
        </c:manualLayout>
      </c:layout>
      <c:barChart>
        <c:barDir val="bar"/>
        <c:grouping val="percentStacked"/>
        <c:varyColors val="0"/>
        <c:ser>
          <c:idx val="0"/>
          <c:order val="0"/>
          <c:tx>
            <c:v>利用</c:v>
          </c:tx>
          <c:spPr>
            <a:solidFill>
              <a:srgbClr val="5B9BD5">
                <a:lumMod val="75000"/>
              </a:srgbClr>
            </a:solidFill>
            <a:ln w="6350">
              <a:noFill/>
              <a:prstDash val="solid"/>
            </a:ln>
          </c:spPr>
          <c:invertIfNegative val="0"/>
          <c:cat>
            <c:strRef>
              <c:f>'1-2-16図 国内における業種別の特許権所有件数及びその利用'!$B$33:$B$49</c:f>
              <c:strCache>
                <c:ptCount val="17"/>
                <c:pt idx="0">
                  <c:v>建設業</c:v>
                </c:pt>
                <c:pt idx="1">
                  <c:v>食品製造業</c:v>
                </c:pt>
                <c:pt idx="2">
                  <c:v>繊維・ﾊﾟﾙﾌﾟ・紙製造業</c:v>
                </c:pt>
                <c:pt idx="3">
                  <c:v>医薬品製造業</c:v>
                </c:pt>
                <c:pt idx="4">
                  <c:v>化学工業</c:v>
                </c:pt>
                <c:pt idx="5">
                  <c:v>石油石炭・ﾌﾟﾗｽﾁｯｸ・ｺﾞﾑ・窯業</c:v>
                </c:pt>
                <c:pt idx="6">
                  <c:v>鉄鋼・非鉄金属製造業</c:v>
                </c:pt>
                <c:pt idx="7">
                  <c:v>金属製品製造業</c:v>
                </c:pt>
                <c:pt idx="8">
                  <c:v>機械製造業</c:v>
                </c:pt>
                <c:pt idx="9">
                  <c:v>電気機械製造業</c:v>
                </c:pt>
                <c:pt idx="10">
                  <c:v>輸送用機械製造業</c:v>
                </c:pt>
                <c:pt idx="11">
                  <c:v>業務用機械器具製造業</c:v>
                </c:pt>
                <c:pt idx="12">
                  <c:v>その他の製造業</c:v>
                </c:pt>
                <c:pt idx="13">
                  <c:v>情報通信業</c:v>
                </c:pt>
                <c:pt idx="14">
                  <c:v>卸売・小売等</c:v>
                </c:pt>
                <c:pt idx="15">
                  <c:v>その他の非製造業</c:v>
                </c:pt>
                <c:pt idx="16">
                  <c:v>教育・TLO・公的研究機関・公務</c:v>
                </c:pt>
              </c:strCache>
            </c:strRef>
          </c:cat>
          <c:val>
            <c:numRef>
              <c:f>'1-2-16図 国内における業種別の特許権所有件数及びその利用'!$G$33:$G$49</c:f>
              <c:numCache>
                <c:formatCode>#,##0_ </c:formatCode>
                <c:ptCount val="17"/>
                <c:pt idx="0">
                  <c:v>24180.648429818499</c:v>
                </c:pt>
                <c:pt idx="1">
                  <c:v>14327.409127835928</c:v>
                </c:pt>
                <c:pt idx="2">
                  <c:v>13974.867079834858</c:v>
                </c:pt>
                <c:pt idx="3">
                  <c:v>4740.0454550103923</c:v>
                </c:pt>
                <c:pt idx="4">
                  <c:v>69329.045771768331</c:v>
                </c:pt>
                <c:pt idx="5">
                  <c:v>62561.614785239384</c:v>
                </c:pt>
                <c:pt idx="6">
                  <c:v>35465.640907702851</c:v>
                </c:pt>
                <c:pt idx="7">
                  <c:v>30686.091644750701</c:v>
                </c:pt>
                <c:pt idx="8">
                  <c:v>82855.051289424388</c:v>
                </c:pt>
                <c:pt idx="9">
                  <c:v>130185.07340403086</c:v>
                </c:pt>
                <c:pt idx="10">
                  <c:v>100421.53126495014</c:v>
                </c:pt>
                <c:pt idx="11">
                  <c:v>93763.385477737786</c:v>
                </c:pt>
                <c:pt idx="12">
                  <c:v>67206.767864306836</c:v>
                </c:pt>
                <c:pt idx="13">
                  <c:v>18004.755544453652</c:v>
                </c:pt>
                <c:pt idx="14">
                  <c:v>20920.074285183979</c:v>
                </c:pt>
                <c:pt idx="15">
                  <c:v>24881.226533310481</c:v>
                </c:pt>
                <c:pt idx="16">
                  <c:v>10581.50636199568</c:v>
                </c:pt>
              </c:numCache>
            </c:numRef>
          </c:val>
          <c:extLst>
            <c:ext xmlns:c16="http://schemas.microsoft.com/office/drawing/2014/chart" uri="{C3380CC4-5D6E-409C-BE32-E72D297353CC}">
              <c16:uniqueId val="{00000000-8506-4E7A-9696-32CD814D5588}"/>
            </c:ext>
          </c:extLst>
        </c:ser>
        <c:ser>
          <c:idx val="2"/>
          <c:order val="1"/>
          <c:tx>
            <c:v>未利用</c:v>
          </c:tx>
          <c:spPr>
            <a:solidFill>
              <a:srgbClr val="5B9BD5">
                <a:lumMod val="60000"/>
                <a:lumOff val="40000"/>
              </a:srgbClr>
            </a:solidFill>
            <a:ln w="6350">
              <a:noFill/>
              <a:prstDash val="solid"/>
            </a:ln>
          </c:spPr>
          <c:invertIfNegative val="0"/>
          <c:cat>
            <c:strRef>
              <c:f>'1-2-16図 国内における業種別の特許権所有件数及びその利用'!$B$33:$B$49</c:f>
              <c:strCache>
                <c:ptCount val="17"/>
                <c:pt idx="0">
                  <c:v>建設業</c:v>
                </c:pt>
                <c:pt idx="1">
                  <c:v>食品製造業</c:v>
                </c:pt>
                <c:pt idx="2">
                  <c:v>繊維・ﾊﾟﾙﾌﾟ・紙製造業</c:v>
                </c:pt>
                <c:pt idx="3">
                  <c:v>医薬品製造業</c:v>
                </c:pt>
                <c:pt idx="4">
                  <c:v>化学工業</c:v>
                </c:pt>
                <c:pt idx="5">
                  <c:v>石油石炭・ﾌﾟﾗｽﾁｯｸ・ｺﾞﾑ・窯業</c:v>
                </c:pt>
                <c:pt idx="6">
                  <c:v>鉄鋼・非鉄金属製造業</c:v>
                </c:pt>
                <c:pt idx="7">
                  <c:v>金属製品製造業</c:v>
                </c:pt>
                <c:pt idx="8">
                  <c:v>機械製造業</c:v>
                </c:pt>
                <c:pt idx="9">
                  <c:v>電気機械製造業</c:v>
                </c:pt>
                <c:pt idx="10">
                  <c:v>輸送用機械製造業</c:v>
                </c:pt>
                <c:pt idx="11">
                  <c:v>業務用機械器具製造業</c:v>
                </c:pt>
                <c:pt idx="12">
                  <c:v>その他の製造業</c:v>
                </c:pt>
                <c:pt idx="13">
                  <c:v>情報通信業</c:v>
                </c:pt>
                <c:pt idx="14">
                  <c:v>卸売・小売等</c:v>
                </c:pt>
                <c:pt idx="15">
                  <c:v>その他の非製造業</c:v>
                </c:pt>
                <c:pt idx="16">
                  <c:v>教育・TLO・公的研究機関・公務</c:v>
                </c:pt>
              </c:strCache>
            </c:strRef>
          </c:cat>
          <c:val>
            <c:numRef>
              <c:f>'1-2-16図 国内における業種別の特許権所有件数及びその利用'!$H$33:$H$49</c:f>
              <c:numCache>
                <c:formatCode>#,##0_ </c:formatCode>
                <c:ptCount val="17"/>
                <c:pt idx="0">
                  <c:v>26208.104591878928</c:v>
                </c:pt>
                <c:pt idx="1">
                  <c:v>13974.73744043011</c:v>
                </c:pt>
                <c:pt idx="2">
                  <c:v>10040.430496752509</c:v>
                </c:pt>
                <c:pt idx="3">
                  <c:v>8182.3633859343981</c:v>
                </c:pt>
                <c:pt idx="4">
                  <c:v>105436.34922652498</c:v>
                </c:pt>
                <c:pt idx="5">
                  <c:v>56533.31320314484</c:v>
                </c:pt>
                <c:pt idx="6">
                  <c:v>43909.168357252129</c:v>
                </c:pt>
                <c:pt idx="7">
                  <c:v>20740.733663415998</c:v>
                </c:pt>
                <c:pt idx="8">
                  <c:v>84732.858437452713</c:v>
                </c:pt>
                <c:pt idx="9">
                  <c:v>110282.56116537882</c:v>
                </c:pt>
                <c:pt idx="10">
                  <c:v>154289.96938745567</c:v>
                </c:pt>
                <c:pt idx="11">
                  <c:v>75067.522539306461</c:v>
                </c:pt>
                <c:pt idx="12">
                  <c:v>33423.559061305023</c:v>
                </c:pt>
                <c:pt idx="13">
                  <c:v>19938.926315595108</c:v>
                </c:pt>
                <c:pt idx="14">
                  <c:v>18656.294470457247</c:v>
                </c:pt>
                <c:pt idx="15">
                  <c:v>29793.415318067026</c:v>
                </c:pt>
                <c:pt idx="16">
                  <c:v>42146.887118251747</c:v>
                </c:pt>
              </c:numCache>
            </c:numRef>
          </c:val>
          <c:extLst>
            <c:ext xmlns:c16="http://schemas.microsoft.com/office/drawing/2014/chart" uri="{C3380CC4-5D6E-409C-BE32-E72D297353CC}">
              <c16:uniqueId val="{00000001-8506-4E7A-9696-32CD814D5588}"/>
            </c:ext>
          </c:extLst>
        </c:ser>
        <c:dLbls>
          <c:showLegendKey val="0"/>
          <c:showVal val="0"/>
          <c:showCatName val="0"/>
          <c:showSerName val="0"/>
          <c:showPercent val="0"/>
          <c:showBubbleSize val="0"/>
        </c:dLbls>
        <c:gapWidth val="50"/>
        <c:overlap val="100"/>
        <c:axId val="130233856"/>
        <c:axId val="130235392"/>
      </c:barChart>
      <c:catAx>
        <c:axId val="13023385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spc="-50" baseline="0">
                <a:solidFill>
                  <a:srgbClr val="000000"/>
                </a:solidFill>
                <a:latin typeface="ＭＳ Ｐゴシック"/>
                <a:ea typeface="ＭＳ Ｐゴシック"/>
                <a:cs typeface="ＭＳ Ｐゴシック"/>
              </a:defRPr>
            </a:pPr>
            <a:endParaRPr lang="ja-JP"/>
          </a:p>
        </c:txPr>
        <c:crossAx val="130235392"/>
        <c:crosses val="autoZero"/>
        <c:auto val="1"/>
        <c:lblAlgn val="ctr"/>
        <c:lblOffset val="100"/>
        <c:tickLblSkip val="1"/>
        <c:tickMarkSkip val="1"/>
        <c:noMultiLvlLbl val="0"/>
      </c:catAx>
      <c:valAx>
        <c:axId val="130235392"/>
        <c:scaling>
          <c:orientation val="minMax"/>
          <c:max val="1"/>
          <c:min val="0"/>
        </c:scaling>
        <c:delete val="0"/>
        <c:axPos val="t"/>
        <c:title>
          <c:tx>
            <c:rich>
              <a:bodyPr/>
              <a:lstStyle/>
              <a:p>
                <a:pPr algn="r">
                  <a:defRPr sz="900" b="0" i="0" u="none" strike="noStrike" baseline="0">
                    <a:solidFill>
                      <a:srgbClr val="000000"/>
                    </a:solidFill>
                    <a:latin typeface="ＭＳ Ｐゴシック"/>
                    <a:ea typeface="ＭＳ Ｐゴシック"/>
                    <a:cs typeface="ＭＳ Ｐゴシック"/>
                  </a:defRPr>
                </a:pPr>
                <a:r>
                  <a:rPr lang="ja-JP" altLang="en-US" sz="800" baseline="0"/>
                  <a:t>（％）</a:t>
                </a:r>
              </a:p>
            </c:rich>
          </c:tx>
          <c:layout>
            <c:manualLayout>
              <c:xMode val="edge"/>
              <c:yMode val="edge"/>
              <c:x val="0.8991982353997281"/>
              <c:y val="1.4404469537770803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0233856"/>
        <c:crosses val="autoZero"/>
        <c:crossBetween val="between"/>
        <c:majorUnit val="0.2"/>
        <c:minorUnit val="2E-3"/>
      </c:valAx>
      <c:spPr>
        <a:noFill/>
        <a:ln w="25400">
          <a:noFill/>
        </a:ln>
      </c:spPr>
    </c:plotArea>
    <c:legend>
      <c:legendPos val="r"/>
      <c:layout>
        <c:manualLayout>
          <c:xMode val="edge"/>
          <c:yMode val="edge"/>
          <c:x val="0.43652483179016305"/>
          <c:y val="0.95649188545965513"/>
          <c:w val="0.50476288183846729"/>
          <c:h val="3.9900414377463278E-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37013564361402E-2"/>
          <c:y val="6.4356680545821845E-2"/>
          <c:w val="0.7407677698824231"/>
          <c:h val="0.83558505448599041"/>
        </c:manualLayout>
      </c:layout>
      <c:barChart>
        <c:barDir val="col"/>
        <c:grouping val="percentStacked"/>
        <c:varyColors val="0"/>
        <c:ser>
          <c:idx val="0"/>
          <c:order val="0"/>
          <c:tx>
            <c:strRef>
              <c:f>'1-2-17図 外国における特許権利用率の推移（全体推計値）'!$R$8</c:f>
              <c:strCache>
                <c:ptCount val="1"/>
                <c:pt idx="0">
                  <c:v>利用件数</c:v>
                </c:pt>
              </c:strCache>
            </c:strRef>
          </c:tx>
          <c:spPr>
            <a:solidFill>
              <a:srgbClr val="5B9BD5">
                <a:lumMod val="75000"/>
              </a:srgbClr>
            </a:solidFill>
            <a:ln w="6350">
              <a:noFill/>
              <a:prstDash val="solid"/>
            </a:ln>
          </c:spPr>
          <c:invertIfNegative val="0"/>
          <c:dPt>
            <c:idx val="0"/>
            <c:invertIfNegative val="0"/>
            <c:bubble3D val="0"/>
            <c:spPr>
              <a:solidFill>
                <a:srgbClr val="5B9BD5">
                  <a:lumMod val="75000"/>
                </a:srgbClr>
              </a:solidFill>
              <a:ln w="6350">
                <a:noFill/>
                <a:prstDash val="solid"/>
              </a:ln>
            </c:spPr>
            <c:extLst>
              <c:ext xmlns:c16="http://schemas.microsoft.com/office/drawing/2014/chart" uri="{C3380CC4-5D6E-409C-BE32-E72D297353CC}">
                <c16:uniqueId val="{00000001-5065-429C-9476-8C8FFA6068E4}"/>
              </c:ext>
            </c:extLst>
          </c:dPt>
          <c:dLbls>
            <c:dLbl>
              <c:idx val="4"/>
              <c:layout>
                <c:manualLayout>
                  <c:x val="2.6754385964912432E-3"/>
                  <c:y val="1.09858628170169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65-429C-9476-8C8FFA6068E4}"/>
                </c:ext>
              </c:extLst>
            </c:dLbl>
            <c:spPr>
              <a:noFill/>
            </c:spPr>
            <c:txPr>
              <a:bodyPr/>
              <a:lstStyle/>
              <a:p>
                <a:pPr>
                  <a:defRPr sz="75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'1-2-17図 外国における特許権利用率の推移（全体推計値）'!$T$2:$X$2</c:f>
              <c:numCache>
                <c:formatCode>General</c:formatCode>
                <c:ptCount val="5"/>
                <c:pt idx="0">
                  <c:v>2013</c:v>
                </c:pt>
                <c:pt idx="1">
                  <c:v>2014</c:v>
                </c:pt>
                <c:pt idx="2">
                  <c:v>2015</c:v>
                </c:pt>
                <c:pt idx="3">
                  <c:v>2016</c:v>
                </c:pt>
                <c:pt idx="4">
                  <c:v>2017</c:v>
                </c:pt>
              </c:numCache>
            </c:numRef>
          </c:cat>
          <c:val>
            <c:numRef>
              <c:f>'1-2-17図 外国における特許権利用率の推移（全体推計値）'!$T$8:$X$8</c:f>
              <c:numCache>
                <c:formatCode>0.0%</c:formatCode>
                <c:ptCount val="5"/>
                <c:pt idx="0">
                  <c:v>0.53400000000000003</c:v>
                </c:pt>
                <c:pt idx="1">
                  <c:v>0.46</c:v>
                </c:pt>
                <c:pt idx="2">
                  <c:v>0.47199999999999998</c:v>
                </c:pt>
                <c:pt idx="3">
                  <c:v>0.48499999999999999</c:v>
                </c:pt>
                <c:pt idx="4">
                  <c:v>0.47</c:v>
                </c:pt>
              </c:numCache>
            </c:numRef>
          </c:val>
          <c:extLst>
            <c:ext xmlns:c16="http://schemas.microsoft.com/office/drawing/2014/chart" uri="{C3380CC4-5D6E-409C-BE32-E72D297353CC}">
              <c16:uniqueId val="{00000003-5065-429C-9476-8C8FFA6068E4}"/>
            </c:ext>
          </c:extLst>
        </c:ser>
        <c:ser>
          <c:idx val="2"/>
          <c:order val="1"/>
          <c:tx>
            <c:strRef>
              <c:f>'1-2-17図 外国における特許権利用率の推移（全体推計値）'!$R$9</c:f>
              <c:strCache>
                <c:ptCount val="1"/>
                <c:pt idx="0">
                  <c:v>防衛目的件数</c:v>
                </c:pt>
              </c:strCache>
            </c:strRef>
          </c:tx>
          <c:spPr>
            <a:solidFill>
              <a:srgbClr val="5B9BD5">
                <a:lumMod val="60000"/>
                <a:lumOff val="40000"/>
              </a:srgbClr>
            </a:solidFill>
            <a:ln w="6350">
              <a:noFill/>
              <a:prstDash val="solid"/>
            </a:ln>
          </c:spPr>
          <c:invertIfNegative val="0"/>
          <c:dLbls>
            <c:spPr>
              <a:noFill/>
            </c:spPr>
            <c:txPr>
              <a:bodyPr/>
              <a:lstStyle/>
              <a:p>
                <a:pPr>
                  <a:defRPr sz="750" baseline="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'1-2-17図 外国における特許権利用率の推移（全体推計値）'!$T$2:$X$2</c:f>
              <c:numCache>
                <c:formatCode>General</c:formatCode>
                <c:ptCount val="5"/>
                <c:pt idx="0">
                  <c:v>2013</c:v>
                </c:pt>
                <c:pt idx="1">
                  <c:v>2014</c:v>
                </c:pt>
                <c:pt idx="2">
                  <c:v>2015</c:v>
                </c:pt>
                <c:pt idx="3">
                  <c:v>2016</c:v>
                </c:pt>
                <c:pt idx="4">
                  <c:v>2017</c:v>
                </c:pt>
              </c:numCache>
            </c:numRef>
          </c:cat>
          <c:val>
            <c:numRef>
              <c:f>'1-2-17図 外国における特許権利用率の推移（全体推計値）'!$T$9:$X$9</c:f>
              <c:numCache>
                <c:formatCode>0.0%</c:formatCode>
                <c:ptCount val="5"/>
                <c:pt idx="0">
                  <c:v>0.313</c:v>
                </c:pt>
                <c:pt idx="1">
                  <c:v>0.39700000000000002</c:v>
                </c:pt>
                <c:pt idx="2">
                  <c:v>0.33400000000000002</c:v>
                </c:pt>
                <c:pt idx="3">
                  <c:v>0.38400000000000001</c:v>
                </c:pt>
                <c:pt idx="4">
                  <c:v>0.39300000000000002</c:v>
                </c:pt>
              </c:numCache>
            </c:numRef>
          </c:val>
          <c:extLst>
            <c:ext xmlns:c16="http://schemas.microsoft.com/office/drawing/2014/chart" uri="{C3380CC4-5D6E-409C-BE32-E72D297353CC}">
              <c16:uniqueId val="{00000004-5065-429C-9476-8C8FFA6068E4}"/>
            </c:ext>
          </c:extLst>
        </c:ser>
        <c:ser>
          <c:idx val="1"/>
          <c:order val="2"/>
          <c:tx>
            <c:strRef>
              <c:f>'1-2-17図 外国における特許権利用率の推移（全体推計値）'!$R$10</c:f>
              <c:strCache>
                <c:ptCount val="1"/>
                <c:pt idx="0">
                  <c:v>未利用件数</c:v>
                </c:pt>
              </c:strCache>
            </c:strRef>
          </c:tx>
          <c:spPr>
            <a:solidFill>
              <a:srgbClr val="5B9BD5">
                <a:lumMod val="20000"/>
                <a:lumOff val="80000"/>
              </a:srgbClr>
            </a:solidFill>
            <a:ln w="6350">
              <a:noFill/>
              <a:prstDash val="solid"/>
            </a:ln>
          </c:spPr>
          <c:invertIfNegative val="0"/>
          <c:dLbls>
            <c:spPr>
              <a:noFill/>
            </c:spPr>
            <c:txPr>
              <a:bodyPr/>
              <a:lstStyle/>
              <a:p>
                <a:pPr>
                  <a:defRPr sz="75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'1-2-17図 外国における特許権利用率の推移（全体推計値）'!$T$2:$X$2</c:f>
              <c:numCache>
                <c:formatCode>General</c:formatCode>
                <c:ptCount val="5"/>
                <c:pt idx="0">
                  <c:v>2013</c:v>
                </c:pt>
                <c:pt idx="1">
                  <c:v>2014</c:v>
                </c:pt>
                <c:pt idx="2">
                  <c:v>2015</c:v>
                </c:pt>
                <c:pt idx="3">
                  <c:v>2016</c:v>
                </c:pt>
                <c:pt idx="4">
                  <c:v>2017</c:v>
                </c:pt>
              </c:numCache>
            </c:numRef>
          </c:cat>
          <c:val>
            <c:numRef>
              <c:f>'1-2-17図 外国における特許権利用率の推移（全体推計値）'!$T$10:$X$10</c:f>
              <c:numCache>
                <c:formatCode>0.0%</c:formatCode>
                <c:ptCount val="5"/>
                <c:pt idx="0">
                  <c:v>0.152</c:v>
                </c:pt>
                <c:pt idx="1">
                  <c:v>0.14199999999999999</c:v>
                </c:pt>
                <c:pt idx="2">
                  <c:v>0.19400000000000001</c:v>
                </c:pt>
                <c:pt idx="3">
                  <c:v>0.13100000000000001</c:v>
                </c:pt>
                <c:pt idx="4">
                  <c:v>0.13700000000000001</c:v>
                </c:pt>
              </c:numCache>
            </c:numRef>
          </c:val>
          <c:extLst>
            <c:ext xmlns:c16="http://schemas.microsoft.com/office/drawing/2014/chart" uri="{C3380CC4-5D6E-409C-BE32-E72D297353CC}">
              <c16:uniqueId val="{00000005-5065-429C-9476-8C8FFA6068E4}"/>
            </c:ext>
          </c:extLst>
        </c:ser>
        <c:dLbls>
          <c:showLegendKey val="0"/>
          <c:showVal val="0"/>
          <c:showCatName val="0"/>
          <c:showSerName val="0"/>
          <c:showPercent val="0"/>
          <c:showBubbleSize val="0"/>
        </c:dLbls>
        <c:gapWidth val="100"/>
        <c:overlap val="100"/>
        <c:serLines>
          <c:spPr>
            <a:ln w="3175">
              <a:solidFill>
                <a:srgbClr val="FFFFFF"/>
              </a:solidFill>
              <a:prstDash val="solid"/>
            </a:ln>
          </c:spPr>
        </c:serLines>
        <c:axId val="129617920"/>
        <c:axId val="129619840"/>
      </c:barChart>
      <c:catAx>
        <c:axId val="129617920"/>
        <c:scaling>
          <c:orientation val="minMax"/>
        </c:scaling>
        <c:delete val="0"/>
        <c:axPos val="b"/>
        <c:title>
          <c:tx>
            <c:rich>
              <a:bodyPr/>
              <a:lstStyle/>
              <a:p>
                <a:pPr>
                  <a:defRPr/>
                </a:pPr>
                <a:r>
                  <a:rPr lang="ja-JP"/>
                  <a:t>（年度）</a:t>
                </a:r>
              </a:p>
            </c:rich>
          </c:tx>
          <c:layout>
            <c:manualLayout>
              <c:xMode val="edge"/>
              <c:yMode val="edge"/>
              <c:x val="0.84833116059168101"/>
              <c:y val="0.93456241913422777"/>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29619840"/>
        <c:crosses val="autoZero"/>
        <c:auto val="1"/>
        <c:lblAlgn val="ctr"/>
        <c:lblOffset val="100"/>
        <c:tickLblSkip val="1"/>
        <c:tickMarkSkip val="1"/>
        <c:noMultiLvlLbl val="0"/>
      </c:catAx>
      <c:valAx>
        <c:axId val="129619840"/>
        <c:scaling>
          <c:orientation val="minMax"/>
        </c:scaling>
        <c:delete val="0"/>
        <c:axPos val="l"/>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129617920"/>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horizontalDpi="300"/>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93487048296179"/>
          <c:y val="9.6026246719160102E-2"/>
          <c:w val="0.68236742146362139"/>
          <c:h val="0.83733666436171394"/>
        </c:manualLayout>
      </c:layout>
      <c:barChart>
        <c:barDir val="col"/>
        <c:grouping val="stacked"/>
        <c:varyColors val="0"/>
        <c:ser>
          <c:idx val="0"/>
          <c:order val="0"/>
          <c:tx>
            <c:strRef>
              <c:f>'1-2-18図 国内における意匠権所有件数及びその利用率の推移'!$R$12</c:f>
              <c:strCache>
                <c:ptCount val="1"/>
                <c:pt idx="0">
                  <c:v>うち利用件数</c:v>
                </c:pt>
              </c:strCache>
            </c:strRef>
          </c:tx>
          <c:spPr>
            <a:solidFill>
              <a:srgbClr val="5B9BD5">
                <a:lumMod val="75000"/>
              </a:srgbClr>
            </a:solidFill>
            <a:ln w="6350">
              <a:noFill/>
              <a:prstDash val="solid"/>
            </a:ln>
          </c:spPr>
          <c:invertIfNegative val="0"/>
          <c:dPt>
            <c:idx val="1"/>
            <c:invertIfNegative val="0"/>
            <c:bubble3D val="0"/>
            <c:extLst>
              <c:ext xmlns:c16="http://schemas.microsoft.com/office/drawing/2014/chart" uri="{C3380CC4-5D6E-409C-BE32-E72D297353CC}">
                <c16:uniqueId val="{00000000-125A-4EAC-A95F-8CC600C35343}"/>
              </c:ext>
            </c:extLst>
          </c:dPt>
          <c:dPt>
            <c:idx val="2"/>
            <c:invertIfNegative val="0"/>
            <c:bubble3D val="0"/>
            <c:extLst>
              <c:ext xmlns:c16="http://schemas.microsoft.com/office/drawing/2014/chart" uri="{C3380CC4-5D6E-409C-BE32-E72D297353CC}">
                <c16:uniqueId val="{00000002-B921-4B36-80DD-76B5E4958676}"/>
              </c:ext>
            </c:extLst>
          </c:dPt>
          <c:dPt>
            <c:idx val="3"/>
            <c:invertIfNegative val="0"/>
            <c:bubble3D val="0"/>
            <c:extLst>
              <c:ext xmlns:c16="http://schemas.microsoft.com/office/drawing/2014/chart" uri="{C3380CC4-5D6E-409C-BE32-E72D297353CC}">
                <c16:uniqueId val="{00000003-B921-4B36-80DD-76B5E4958676}"/>
              </c:ext>
            </c:extLst>
          </c:dPt>
          <c:cat>
            <c:numRef>
              <c:f>'1-2-18図 国内における意匠権所有件数及びその利用率の推移'!$V$10:$AC$10</c:f>
              <c:numCache>
                <c:formatCode>General</c:formatCode>
                <c:ptCount val="8"/>
                <c:pt idx="0">
                  <c:v>2010</c:v>
                </c:pt>
                <c:pt idx="1">
                  <c:v>2011</c:v>
                </c:pt>
                <c:pt idx="2">
                  <c:v>2012</c:v>
                </c:pt>
                <c:pt idx="3">
                  <c:v>2013</c:v>
                </c:pt>
                <c:pt idx="4">
                  <c:v>2014</c:v>
                </c:pt>
                <c:pt idx="5">
                  <c:v>2015</c:v>
                </c:pt>
                <c:pt idx="6">
                  <c:v>2016</c:v>
                </c:pt>
                <c:pt idx="7">
                  <c:v>2017</c:v>
                </c:pt>
              </c:numCache>
            </c:numRef>
          </c:cat>
          <c:val>
            <c:numRef>
              <c:f>'1-2-18図 国内における意匠権所有件数及びその利用率の推移'!$V$12:$AC$12</c:f>
              <c:numCache>
                <c:formatCode>#,##0_);[Red]\(#,##0\)</c:formatCode>
                <c:ptCount val="8"/>
                <c:pt idx="0">
                  <c:v>158276.59168731247</c:v>
                </c:pt>
                <c:pt idx="1">
                  <c:v>153737.69690133719</c:v>
                </c:pt>
                <c:pt idx="2">
                  <c:v>149118.55252463624</c:v>
                </c:pt>
                <c:pt idx="3">
                  <c:v>155184.14353165356</c:v>
                </c:pt>
                <c:pt idx="4">
                  <c:v>152290.6130489916</c:v>
                </c:pt>
                <c:pt idx="5">
                  <c:v>158832.75230255333</c:v>
                </c:pt>
                <c:pt idx="6">
                  <c:v>152794.07411938318</c:v>
                </c:pt>
                <c:pt idx="7">
                  <c:v>160895.60023531216</c:v>
                </c:pt>
              </c:numCache>
            </c:numRef>
          </c:val>
          <c:extLst>
            <c:ext xmlns:c16="http://schemas.microsoft.com/office/drawing/2014/chart" uri="{C3380CC4-5D6E-409C-BE32-E72D297353CC}">
              <c16:uniqueId val="{00000005-B921-4B36-80DD-76B5E4958676}"/>
            </c:ext>
          </c:extLst>
        </c:ser>
        <c:ser>
          <c:idx val="2"/>
          <c:order val="1"/>
          <c:tx>
            <c:strRef>
              <c:f>'1-2-18図 国内における意匠権所有件数及びその利用率の推移'!$R$14</c:f>
              <c:strCache>
                <c:ptCount val="1"/>
                <c:pt idx="0">
                  <c:v>うち防衛目的件数</c:v>
                </c:pt>
              </c:strCache>
            </c:strRef>
          </c:tx>
          <c:spPr>
            <a:solidFill>
              <a:srgbClr val="5B9BD5">
                <a:lumMod val="60000"/>
                <a:lumOff val="40000"/>
              </a:srgbClr>
            </a:solidFill>
            <a:ln w="6350">
              <a:noFill/>
              <a:prstDash val="solid"/>
            </a:ln>
          </c:spPr>
          <c:invertIfNegative val="0"/>
          <c:dPt>
            <c:idx val="1"/>
            <c:invertIfNegative val="0"/>
            <c:bubble3D val="0"/>
            <c:extLst>
              <c:ext xmlns:c16="http://schemas.microsoft.com/office/drawing/2014/chart" uri="{C3380CC4-5D6E-409C-BE32-E72D297353CC}">
                <c16:uniqueId val="{00000003-125A-4EAC-A95F-8CC600C35343}"/>
              </c:ext>
            </c:extLst>
          </c:dPt>
          <c:dPt>
            <c:idx val="2"/>
            <c:invertIfNegative val="0"/>
            <c:bubble3D val="0"/>
            <c:extLst>
              <c:ext xmlns:c16="http://schemas.microsoft.com/office/drawing/2014/chart" uri="{C3380CC4-5D6E-409C-BE32-E72D297353CC}">
                <c16:uniqueId val="{00000007-B921-4B36-80DD-76B5E4958676}"/>
              </c:ext>
            </c:extLst>
          </c:dPt>
          <c:cat>
            <c:numRef>
              <c:f>'1-2-18図 国内における意匠権所有件数及びその利用率の推移'!$V$10:$AC$10</c:f>
              <c:numCache>
                <c:formatCode>General</c:formatCode>
                <c:ptCount val="8"/>
                <c:pt idx="0">
                  <c:v>2010</c:v>
                </c:pt>
                <c:pt idx="1">
                  <c:v>2011</c:v>
                </c:pt>
                <c:pt idx="2">
                  <c:v>2012</c:v>
                </c:pt>
                <c:pt idx="3">
                  <c:v>2013</c:v>
                </c:pt>
                <c:pt idx="4">
                  <c:v>2014</c:v>
                </c:pt>
                <c:pt idx="5">
                  <c:v>2015</c:v>
                </c:pt>
                <c:pt idx="6">
                  <c:v>2016</c:v>
                </c:pt>
                <c:pt idx="7">
                  <c:v>2017</c:v>
                </c:pt>
              </c:numCache>
            </c:numRef>
          </c:cat>
          <c:val>
            <c:numRef>
              <c:f>'1-2-18図 国内における意匠権所有件数及びその利用率の推移'!$V$14:$AC$14</c:f>
              <c:numCache>
                <c:formatCode>#,##0_);[Red]\(#,##0\)</c:formatCode>
                <c:ptCount val="8"/>
                <c:pt idx="0">
                  <c:v>52976.214874117657</c:v>
                </c:pt>
                <c:pt idx="1">
                  <c:v>55357.762493692702</c:v>
                </c:pt>
                <c:pt idx="2">
                  <c:v>55184.649047547828</c:v>
                </c:pt>
                <c:pt idx="3">
                  <c:v>57710.450442916394</c:v>
                </c:pt>
                <c:pt idx="4">
                  <c:v>61318.742383807723</c:v>
                </c:pt>
                <c:pt idx="5">
                  <c:v>54662.674425659156</c:v>
                </c:pt>
                <c:pt idx="6">
                  <c:v>57816.139537061819</c:v>
                </c:pt>
                <c:pt idx="7">
                  <c:v>50929.080330199533</c:v>
                </c:pt>
              </c:numCache>
            </c:numRef>
          </c:val>
          <c:extLst>
            <c:ext xmlns:c16="http://schemas.microsoft.com/office/drawing/2014/chart" uri="{C3380CC4-5D6E-409C-BE32-E72D297353CC}">
              <c16:uniqueId val="{00000009-B921-4B36-80DD-76B5E4958676}"/>
            </c:ext>
          </c:extLst>
        </c:ser>
        <c:ser>
          <c:idx val="1"/>
          <c:order val="2"/>
          <c:tx>
            <c:strRef>
              <c:f>'1-2-18図 国内における意匠権所有件数及びその利用率の推移'!$R$13</c:f>
              <c:strCache>
                <c:ptCount val="1"/>
                <c:pt idx="0">
                  <c:v>その他</c:v>
                </c:pt>
              </c:strCache>
            </c:strRef>
          </c:tx>
          <c:spPr>
            <a:solidFill>
              <a:srgbClr val="5B9BD5">
                <a:lumMod val="20000"/>
                <a:lumOff val="80000"/>
              </a:srgbClr>
            </a:solidFill>
            <a:ln w="6350">
              <a:noFill/>
              <a:prstDash val="solid"/>
            </a:ln>
          </c:spPr>
          <c:invertIfNegative val="0"/>
          <c:dPt>
            <c:idx val="0"/>
            <c:invertIfNegative val="0"/>
            <c:bubble3D val="0"/>
            <c:extLst>
              <c:ext xmlns:c16="http://schemas.microsoft.com/office/drawing/2014/chart" uri="{C3380CC4-5D6E-409C-BE32-E72D297353CC}">
                <c16:uniqueId val="{0000000A-B921-4B36-80DD-76B5E4958676}"/>
              </c:ext>
            </c:extLst>
          </c:dPt>
          <c:dPt>
            <c:idx val="1"/>
            <c:invertIfNegative val="0"/>
            <c:bubble3D val="0"/>
            <c:extLst>
              <c:ext xmlns:c16="http://schemas.microsoft.com/office/drawing/2014/chart" uri="{C3380CC4-5D6E-409C-BE32-E72D297353CC}">
                <c16:uniqueId val="{0000000B-B921-4B36-80DD-76B5E4958676}"/>
              </c:ext>
            </c:extLst>
          </c:dPt>
          <c:dPt>
            <c:idx val="2"/>
            <c:invertIfNegative val="0"/>
            <c:bubble3D val="0"/>
            <c:extLst>
              <c:ext xmlns:c16="http://schemas.microsoft.com/office/drawing/2014/chart" uri="{C3380CC4-5D6E-409C-BE32-E72D297353CC}">
                <c16:uniqueId val="{0000000C-B921-4B36-80DD-76B5E4958676}"/>
              </c:ext>
            </c:extLst>
          </c:dPt>
          <c:dPt>
            <c:idx val="3"/>
            <c:invertIfNegative val="0"/>
            <c:bubble3D val="0"/>
            <c:extLst>
              <c:ext xmlns:c16="http://schemas.microsoft.com/office/drawing/2014/chart" uri="{C3380CC4-5D6E-409C-BE32-E72D297353CC}">
                <c16:uniqueId val="{0000000D-B921-4B36-80DD-76B5E4958676}"/>
              </c:ext>
            </c:extLst>
          </c:dPt>
          <c:cat>
            <c:numRef>
              <c:f>'1-2-18図 国内における意匠権所有件数及びその利用率の推移'!$V$10:$AC$10</c:f>
              <c:numCache>
                <c:formatCode>General</c:formatCode>
                <c:ptCount val="8"/>
                <c:pt idx="0">
                  <c:v>2010</c:v>
                </c:pt>
                <c:pt idx="1">
                  <c:v>2011</c:v>
                </c:pt>
                <c:pt idx="2">
                  <c:v>2012</c:v>
                </c:pt>
                <c:pt idx="3">
                  <c:v>2013</c:v>
                </c:pt>
                <c:pt idx="4">
                  <c:v>2014</c:v>
                </c:pt>
                <c:pt idx="5">
                  <c:v>2015</c:v>
                </c:pt>
                <c:pt idx="6">
                  <c:v>2016</c:v>
                </c:pt>
                <c:pt idx="7">
                  <c:v>2017</c:v>
                </c:pt>
              </c:numCache>
            </c:numRef>
          </c:cat>
          <c:val>
            <c:numRef>
              <c:f>'1-2-18図 国内における意匠権所有件数及びその利用率の推移'!$V$13:$AC$13</c:f>
              <c:numCache>
                <c:formatCode>#,##0_);[Red]\(#,##0\)</c:formatCode>
                <c:ptCount val="8"/>
                <c:pt idx="0">
                  <c:v>20608.193438569848</c:v>
                </c:pt>
                <c:pt idx="1">
                  <c:v>16306.540604970127</c:v>
                </c:pt>
                <c:pt idx="2">
                  <c:v>22179.79842781592</c:v>
                </c:pt>
                <c:pt idx="3">
                  <c:v>14044.406025430042</c:v>
                </c:pt>
                <c:pt idx="4">
                  <c:v>10854.644567200681</c:v>
                </c:pt>
                <c:pt idx="5">
                  <c:v>9267.5732717875362</c:v>
                </c:pt>
                <c:pt idx="6">
                  <c:v>10095.786343555003</c:v>
                </c:pt>
                <c:pt idx="7">
                  <c:v>9021.3194344883086</c:v>
                </c:pt>
              </c:numCache>
            </c:numRef>
          </c:val>
          <c:extLst>
            <c:ext xmlns:c16="http://schemas.microsoft.com/office/drawing/2014/chart" uri="{C3380CC4-5D6E-409C-BE32-E72D297353CC}">
              <c16:uniqueId val="{0000000F-B921-4B36-80DD-76B5E4958676}"/>
            </c:ext>
          </c:extLst>
        </c:ser>
        <c:dLbls>
          <c:showLegendKey val="0"/>
          <c:showVal val="0"/>
          <c:showCatName val="0"/>
          <c:showSerName val="0"/>
          <c:showPercent val="0"/>
          <c:showBubbleSize val="0"/>
        </c:dLbls>
        <c:gapWidth val="100"/>
        <c:overlap val="100"/>
        <c:serLines>
          <c:spPr>
            <a:ln w="3175">
              <a:solidFill>
                <a:sysClr val="windowText" lastClr="000000"/>
              </a:solidFill>
              <a:prstDash val="solid"/>
            </a:ln>
          </c:spPr>
        </c:serLines>
        <c:axId val="129695104"/>
        <c:axId val="129697280"/>
      </c:barChart>
      <c:catAx>
        <c:axId val="129695104"/>
        <c:scaling>
          <c:orientation val="minMax"/>
        </c:scaling>
        <c:delete val="0"/>
        <c:axPos val="b"/>
        <c:title>
          <c:tx>
            <c:rich>
              <a:bodyPr/>
              <a:lstStyle/>
              <a:p>
                <a:pPr>
                  <a:defRPr sz="900"/>
                </a:pPr>
                <a:r>
                  <a:rPr lang="ja-JP" altLang="en-US" sz="800" baseline="0"/>
                  <a:t>（年度）</a:t>
                </a:r>
              </a:p>
            </c:rich>
          </c:tx>
          <c:layout>
            <c:manualLayout>
              <c:xMode val="edge"/>
              <c:yMode val="edge"/>
              <c:x val="0.8354653494400156"/>
              <c:y val="0.93875012082413212"/>
            </c:manualLayout>
          </c:layout>
          <c:overlay val="0"/>
        </c:title>
        <c:numFmt formatCode="General" sourceLinked="1"/>
        <c:majorTickMark val="in"/>
        <c:minorTickMark val="none"/>
        <c:tickLblPos val="nextTo"/>
        <c:spPr>
          <a:ln w="9525">
            <a:solidFill>
              <a:sysClr val="windowText" lastClr="000000"/>
            </a:solid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9697280"/>
        <c:crosses val="autoZero"/>
        <c:auto val="1"/>
        <c:lblAlgn val="ctr"/>
        <c:lblOffset val="100"/>
        <c:noMultiLvlLbl val="0"/>
      </c:catAx>
      <c:valAx>
        <c:axId val="129697280"/>
        <c:scaling>
          <c:orientation val="minMax"/>
          <c:max val="250000"/>
        </c:scaling>
        <c:delete val="0"/>
        <c:axPos val="l"/>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9695104"/>
        <c:crosses val="autoZero"/>
        <c:crossBetween val="between"/>
      </c:valAx>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24722951297754"/>
          <c:y val="0.10838730090245569"/>
          <c:w val="0.70951776189266669"/>
          <c:h val="0.79899341813042601"/>
        </c:manualLayout>
      </c:layout>
      <c:barChart>
        <c:barDir val="col"/>
        <c:grouping val="percentStacked"/>
        <c:varyColors val="0"/>
        <c:ser>
          <c:idx val="0"/>
          <c:order val="0"/>
          <c:tx>
            <c:strRef>
              <c:f>'1-2-18図 国内における意匠権所有件数及びその利用率の推移'!$R$18</c:f>
              <c:strCache>
                <c:ptCount val="1"/>
                <c:pt idx="0">
                  <c:v>うち利用件数</c:v>
                </c:pt>
              </c:strCache>
            </c:strRef>
          </c:tx>
          <c:spPr>
            <a:solidFill>
              <a:srgbClr val="5B9BD5">
                <a:lumMod val="75000"/>
              </a:srgbClr>
            </a:solidFill>
            <a:ln w="6350">
              <a:noFill/>
              <a:prstDash val="solid"/>
            </a:ln>
          </c:spPr>
          <c:invertIfNegative val="0"/>
          <c:dPt>
            <c:idx val="1"/>
            <c:invertIfNegative val="0"/>
            <c:bubble3D val="0"/>
            <c:extLst>
              <c:ext xmlns:c16="http://schemas.microsoft.com/office/drawing/2014/chart" uri="{C3380CC4-5D6E-409C-BE32-E72D297353CC}">
                <c16:uniqueId val="{00000000-0864-4629-891E-096F234CC886}"/>
              </c:ext>
            </c:extLst>
          </c:dPt>
          <c:dPt>
            <c:idx val="2"/>
            <c:invertIfNegative val="0"/>
            <c:bubble3D val="0"/>
            <c:extLst>
              <c:ext xmlns:c16="http://schemas.microsoft.com/office/drawing/2014/chart" uri="{C3380CC4-5D6E-409C-BE32-E72D297353CC}">
                <c16:uniqueId val="{00000002-443F-4BDE-A83D-758E1E617C28}"/>
              </c:ext>
            </c:extLst>
          </c:dPt>
          <c:dPt>
            <c:idx val="3"/>
            <c:invertIfNegative val="0"/>
            <c:bubble3D val="0"/>
            <c:extLst>
              <c:ext xmlns:c16="http://schemas.microsoft.com/office/drawing/2014/chart" uri="{C3380CC4-5D6E-409C-BE32-E72D297353CC}">
                <c16:uniqueId val="{00000003-443F-4BDE-A83D-758E1E617C28}"/>
              </c:ext>
            </c:extLst>
          </c:dPt>
          <c:dLbls>
            <c:dLbl>
              <c:idx val="3"/>
              <c:layout>
                <c:manualLayout>
                  <c:x val="1.6472300457146211E-3"/>
                  <c:y val="1.16800940422988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3F-4BDE-A83D-758E1E617C28}"/>
                </c:ext>
              </c:extLst>
            </c:dLbl>
            <c:spPr>
              <a:noFill/>
            </c:spPr>
            <c:txPr>
              <a:bodyPr/>
              <a:lstStyle/>
              <a:p>
                <a:pPr>
                  <a:defRPr sz="750" spc="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'1-2-18図 国内における意匠権所有件数及びその利用率の推移'!$V$16:$AC$16</c:f>
              <c:numCache>
                <c:formatCode>General</c:formatCode>
                <c:ptCount val="8"/>
                <c:pt idx="0">
                  <c:v>2010</c:v>
                </c:pt>
                <c:pt idx="1">
                  <c:v>2011</c:v>
                </c:pt>
                <c:pt idx="2">
                  <c:v>2012</c:v>
                </c:pt>
                <c:pt idx="3">
                  <c:v>2013</c:v>
                </c:pt>
                <c:pt idx="4">
                  <c:v>2014</c:v>
                </c:pt>
                <c:pt idx="5">
                  <c:v>2015</c:v>
                </c:pt>
                <c:pt idx="6">
                  <c:v>2016</c:v>
                </c:pt>
                <c:pt idx="7">
                  <c:v>2017</c:v>
                </c:pt>
              </c:numCache>
            </c:numRef>
          </c:cat>
          <c:val>
            <c:numRef>
              <c:f>'1-2-18図 国内における意匠権所有件数及びその利用率の推移'!$V$18:$AC$18</c:f>
              <c:numCache>
                <c:formatCode>0.0%</c:formatCode>
                <c:ptCount val="8"/>
                <c:pt idx="0">
                  <c:v>0.68263568123708807</c:v>
                </c:pt>
                <c:pt idx="1">
                  <c:v>0.68206003895855927</c:v>
                </c:pt>
                <c:pt idx="2">
                  <c:v>0.6584094723428966</c:v>
                </c:pt>
                <c:pt idx="3">
                  <c:v>0.6838143445227729</c:v>
                </c:pt>
                <c:pt idx="4">
                  <c:v>0.67846341974210389</c:v>
                </c:pt>
                <c:pt idx="5">
                  <c:v>0.71301227000243905</c:v>
                </c:pt>
                <c:pt idx="6">
                  <c:v>0.69229687511614169</c:v>
                </c:pt>
                <c:pt idx="7">
                  <c:v>0.72854206204917527</c:v>
                </c:pt>
              </c:numCache>
            </c:numRef>
          </c:val>
          <c:extLst>
            <c:ext xmlns:c16="http://schemas.microsoft.com/office/drawing/2014/chart" uri="{C3380CC4-5D6E-409C-BE32-E72D297353CC}">
              <c16:uniqueId val="{00000005-443F-4BDE-A83D-758E1E617C28}"/>
            </c:ext>
          </c:extLst>
        </c:ser>
        <c:ser>
          <c:idx val="2"/>
          <c:order val="1"/>
          <c:tx>
            <c:strRef>
              <c:f>'1-2-18図 国内における意匠権所有件数及びその利用率の推移'!$R$20</c:f>
              <c:strCache>
                <c:ptCount val="1"/>
                <c:pt idx="0">
                  <c:v>うち防衛目的件数</c:v>
                </c:pt>
              </c:strCache>
            </c:strRef>
          </c:tx>
          <c:spPr>
            <a:solidFill>
              <a:srgbClr val="5B9BD5">
                <a:lumMod val="60000"/>
                <a:lumOff val="40000"/>
              </a:srgbClr>
            </a:solidFill>
            <a:ln w="6350">
              <a:noFill/>
              <a:prstDash val="solid"/>
            </a:ln>
          </c:spPr>
          <c:invertIfNegative val="0"/>
          <c:dLbls>
            <c:dLbl>
              <c:idx val="0"/>
              <c:layout>
                <c:manualLayout>
                  <c:x val="1.8530979473728218E-4"/>
                  <c:y val="3.38606998449518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3F-4BDE-A83D-758E1E617C28}"/>
                </c:ext>
              </c:extLst>
            </c:dLbl>
            <c:dLbl>
              <c:idx val="1"/>
              <c:layout>
                <c:manualLayout>
                  <c:x val="1.1599466755333155E-3"/>
                  <c:y val="1.07901377192715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3F-4BDE-A83D-758E1E617C28}"/>
                </c:ext>
              </c:extLst>
            </c:dLbl>
            <c:dLbl>
              <c:idx val="2"/>
              <c:layout>
                <c:manualLayout>
                  <c:x val="6.7259316491853226E-4"/>
                  <c:y val="1.12755500157074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3F-4BDE-A83D-758E1E617C28}"/>
                </c:ext>
              </c:extLst>
            </c:dLbl>
            <c:dLbl>
              <c:idx val="3"/>
              <c:layout>
                <c:manualLayout>
                  <c:x val="1.6472300457146211E-3"/>
                  <c:y val="3.10953698355272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3F-4BDE-A83D-758E1E617C28}"/>
                </c:ext>
              </c:extLst>
            </c:dLbl>
            <c:dLbl>
              <c:idx val="4"/>
              <c:layout>
                <c:manualLayout>
                  <c:x val="0"/>
                  <c:y val="3.28767123287671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3F-4BDE-A83D-758E1E617C28}"/>
                </c:ext>
              </c:extLst>
            </c:dLbl>
            <c:spPr>
              <a:noFill/>
            </c:spPr>
            <c:txPr>
              <a:bodyPr/>
              <a:lstStyle/>
              <a:p>
                <a:pPr>
                  <a:defRPr sz="750" spc="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'1-2-18図 国内における意匠権所有件数及びその利用率の推移'!$V$16:$AC$16</c:f>
              <c:numCache>
                <c:formatCode>General</c:formatCode>
                <c:ptCount val="8"/>
                <c:pt idx="0">
                  <c:v>2010</c:v>
                </c:pt>
                <c:pt idx="1">
                  <c:v>2011</c:v>
                </c:pt>
                <c:pt idx="2">
                  <c:v>2012</c:v>
                </c:pt>
                <c:pt idx="3">
                  <c:v>2013</c:v>
                </c:pt>
                <c:pt idx="4">
                  <c:v>2014</c:v>
                </c:pt>
                <c:pt idx="5">
                  <c:v>2015</c:v>
                </c:pt>
                <c:pt idx="6">
                  <c:v>2016</c:v>
                </c:pt>
                <c:pt idx="7">
                  <c:v>2017</c:v>
                </c:pt>
              </c:numCache>
            </c:numRef>
          </c:cat>
          <c:val>
            <c:numRef>
              <c:f>'1-2-18図 国内における意匠権所有件数及びその利用率の推移'!$V$20:$AC$20</c:f>
              <c:numCache>
                <c:formatCode>0.0%</c:formatCode>
                <c:ptCount val="8"/>
                <c:pt idx="0">
                  <c:v>0.22848264638778257</c:v>
                </c:pt>
                <c:pt idx="1">
                  <c:v>0.24559570231716091</c:v>
                </c:pt>
                <c:pt idx="2">
                  <c:v>0.24365912252817132</c:v>
                </c:pt>
                <c:pt idx="3">
                  <c:v>0.25429939518071548</c:v>
                </c:pt>
                <c:pt idx="4">
                  <c:v>0.27317851585914765</c:v>
                </c:pt>
                <c:pt idx="5">
                  <c:v>0.24538489078374395</c:v>
                </c:pt>
                <c:pt idx="6">
                  <c:v>0.26195998086622846</c:v>
                </c:pt>
                <c:pt idx="7">
                  <c:v>0.23060902316636722</c:v>
                </c:pt>
              </c:numCache>
            </c:numRef>
          </c:val>
          <c:extLst>
            <c:ext xmlns:c16="http://schemas.microsoft.com/office/drawing/2014/chart" uri="{C3380CC4-5D6E-409C-BE32-E72D297353CC}">
              <c16:uniqueId val="{0000000C-443F-4BDE-A83D-758E1E617C28}"/>
            </c:ext>
          </c:extLst>
        </c:ser>
        <c:ser>
          <c:idx val="1"/>
          <c:order val="2"/>
          <c:tx>
            <c:strRef>
              <c:f>'1-2-18図 国内における意匠権所有件数及びその利用率の推移'!$R$19</c:f>
              <c:strCache>
                <c:ptCount val="1"/>
                <c:pt idx="0">
                  <c:v>その他</c:v>
                </c:pt>
              </c:strCache>
            </c:strRef>
          </c:tx>
          <c:spPr>
            <a:solidFill>
              <a:srgbClr val="5B9BD5">
                <a:lumMod val="20000"/>
                <a:lumOff val="80000"/>
              </a:srgbClr>
            </a:solidFill>
            <a:ln w="6350">
              <a:noFill/>
              <a:prstDash val="solid"/>
            </a:ln>
          </c:spPr>
          <c:invertIfNegative val="0"/>
          <c:dPt>
            <c:idx val="0"/>
            <c:invertIfNegative val="0"/>
            <c:bubble3D val="0"/>
            <c:extLst>
              <c:ext xmlns:c16="http://schemas.microsoft.com/office/drawing/2014/chart" uri="{C3380CC4-5D6E-409C-BE32-E72D297353CC}">
                <c16:uniqueId val="{0000000D-443F-4BDE-A83D-758E1E617C28}"/>
              </c:ext>
            </c:extLst>
          </c:dPt>
          <c:dPt>
            <c:idx val="1"/>
            <c:invertIfNegative val="0"/>
            <c:bubble3D val="0"/>
            <c:extLst>
              <c:ext xmlns:c16="http://schemas.microsoft.com/office/drawing/2014/chart" uri="{C3380CC4-5D6E-409C-BE32-E72D297353CC}">
                <c16:uniqueId val="{0000000E-443F-4BDE-A83D-758E1E617C28}"/>
              </c:ext>
            </c:extLst>
          </c:dPt>
          <c:dPt>
            <c:idx val="2"/>
            <c:invertIfNegative val="0"/>
            <c:bubble3D val="0"/>
            <c:extLst>
              <c:ext xmlns:c16="http://schemas.microsoft.com/office/drawing/2014/chart" uri="{C3380CC4-5D6E-409C-BE32-E72D297353CC}">
                <c16:uniqueId val="{0000000F-443F-4BDE-A83D-758E1E617C28}"/>
              </c:ext>
            </c:extLst>
          </c:dPt>
          <c:dPt>
            <c:idx val="3"/>
            <c:invertIfNegative val="0"/>
            <c:bubble3D val="0"/>
            <c:extLst>
              <c:ext xmlns:c16="http://schemas.microsoft.com/office/drawing/2014/chart" uri="{C3380CC4-5D6E-409C-BE32-E72D297353CC}">
                <c16:uniqueId val="{00000010-443F-4BDE-A83D-758E1E617C28}"/>
              </c:ext>
            </c:extLst>
          </c:dPt>
          <c:dLbls>
            <c:numFmt formatCode="0.0%" sourceLinked="0"/>
            <c:spPr>
              <a:noFill/>
            </c:spPr>
            <c:txPr>
              <a:bodyPr/>
              <a:lstStyle/>
              <a:p>
                <a:pPr>
                  <a:defRPr sz="750" spc="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'1-2-18図 国内における意匠権所有件数及びその利用率の推移'!$V$16:$AC$16</c:f>
              <c:numCache>
                <c:formatCode>General</c:formatCode>
                <c:ptCount val="8"/>
                <c:pt idx="0">
                  <c:v>2010</c:v>
                </c:pt>
                <c:pt idx="1">
                  <c:v>2011</c:v>
                </c:pt>
                <c:pt idx="2">
                  <c:v>2012</c:v>
                </c:pt>
                <c:pt idx="3">
                  <c:v>2013</c:v>
                </c:pt>
                <c:pt idx="4">
                  <c:v>2014</c:v>
                </c:pt>
                <c:pt idx="5">
                  <c:v>2015</c:v>
                </c:pt>
                <c:pt idx="6">
                  <c:v>2016</c:v>
                </c:pt>
                <c:pt idx="7">
                  <c:v>2017</c:v>
                </c:pt>
              </c:numCache>
            </c:numRef>
          </c:cat>
          <c:val>
            <c:numRef>
              <c:f>'1-2-18図 国内における意匠権所有件数及びその利用率の推移'!$V$19:$AC$19</c:f>
              <c:numCache>
                <c:formatCode>0.0%</c:formatCode>
                <c:ptCount val="8"/>
                <c:pt idx="0">
                  <c:v>8.888167237512927E-2</c:v>
                </c:pt>
                <c:pt idx="1">
                  <c:v>7.2344258724279853E-2</c:v>
                </c:pt>
                <c:pt idx="2">
                  <c:v>9.7931405128932059E-2</c:v>
                </c:pt>
                <c:pt idx="3">
                  <c:v>6.1886260296511585E-2</c:v>
                </c:pt>
                <c:pt idx="4">
                  <c:v>4.8358064398748492E-2</c:v>
                </c:pt>
                <c:pt idx="5">
                  <c:v>4.1602839213817092E-2</c:v>
                </c:pt>
                <c:pt idx="6">
                  <c:v>4.57431440176298E-2</c:v>
                </c:pt>
                <c:pt idx="7">
                  <c:v>4.0848914784457534E-2</c:v>
                </c:pt>
              </c:numCache>
            </c:numRef>
          </c:val>
          <c:extLst>
            <c:ext xmlns:c16="http://schemas.microsoft.com/office/drawing/2014/chart" uri="{C3380CC4-5D6E-409C-BE32-E72D297353CC}">
              <c16:uniqueId val="{00000012-443F-4BDE-A83D-758E1E617C28}"/>
            </c:ext>
          </c:extLst>
        </c:ser>
        <c:dLbls>
          <c:showLegendKey val="0"/>
          <c:showVal val="0"/>
          <c:showCatName val="0"/>
          <c:showSerName val="0"/>
          <c:showPercent val="0"/>
          <c:showBubbleSize val="0"/>
        </c:dLbls>
        <c:gapWidth val="100"/>
        <c:overlap val="100"/>
        <c:axId val="129723008"/>
        <c:axId val="129729280"/>
      </c:barChart>
      <c:catAx>
        <c:axId val="129723008"/>
        <c:scaling>
          <c:orientation val="minMax"/>
        </c:scaling>
        <c:delete val="0"/>
        <c:axPos val="b"/>
        <c:title>
          <c:tx>
            <c:rich>
              <a:bodyPr/>
              <a:lstStyle/>
              <a:p>
                <a:pPr>
                  <a:defRPr/>
                </a:pPr>
                <a:r>
                  <a:rPr lang="ja-JP" altLang="en-US" sz="800"/>
                  <a:t>（年度）</a:t>
                </a:r>
              </a:p>
            </c:rich>
          </c:tx>
          <c:layout>
            <c:manualLayout>
              <c:xMode val="edge"/>
              <c:yMode val="edge"/>
              <c:x val="0.83230491537395035"/>
              <c:y val="0.93969237085587765"/>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9729280"/>
        <c:crosses val="autoZero"/>
        <c:auto val="1"/>
        <c:lblAlgn val="ctr"/>
        <c:lblOffset val="100"/>
        <c:tickLblSkip val="1"/>
        <c:tickMarkSkip val="1"/>
        <c:noMultiLvlLbl val="0"/>
      </c:catAx>
      <c:valAx>
        <c:axId val="129729280"/>
        <c:scaling>
          <c:orientation val="minMax"/>
        </c:scaling>
        <c:delete val="0"/>
        <c:axPos val="l"/>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9723008"/>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15666253884438"/>
          <c:y val="0.10473426206339594"/>
          <c:w val="0.73026129894000635"/>
          <c:h val="0.79899341813042613"/>
        </c:manualLayout>
      </c:layout>
      <c:barChart>
        <c:barDir val="col"/>
        <c:grouping val="percentStacked"/>
        <c:varyColors val="0"/>
        <c:ser>
          <c:idx val="0"/>
          <c:order val="0"/>
          <c:tx>
            <c:strRef>
              <c:f>'1-2-19図 外国における意匠権利用率の推移（全体推計値）'!$R$8</c:f>
              <c:strCache>
                <c:ptCount val="1"/>
                <c:pt idx="0">
                  <c:v>利用件数</c:v>
                </c:pt>
              </c:strCache>
            </c:strRef>
          </c:tx>
          <c:spPr>
            <a:solidFill>
              <a:srgbClr val="5B9BD5">
                <a:lumMod val="75000"/>
              </a:srgbClr>
            </a:solidFill>
            <a:ln w="6350">
              <a:noFill/>
              <a:prstDash val="solid"/>
            </a:ln>
          </c:spPr>
          <c:invertIfNegative val="0"/>
          <c:dPt>
            <c:idx val="0"/>
            <c:invertIfNegative val="0"/>
            <c:bubble3D val="0"/>
            <c:spPr>
              <a:solidFill>
                <a:srgbClr val="5B9BD5">
                  <a:lumMod val="75000"/>
                </a:srgbClr>
              </a:solidFill>
              <a:ln w="6350">
                <a:noFill/>
                <a:prstDash val="solid"/>
              </a:ln>
            </c:spPr>
            <c:extLst>
              <c:ext xmlns:c16="http://schemas.microsoft.com/office/drawing/2014/chart" uri="{C3380CC4-5D6E-409C-BE32-E72D297353CC}">
                <c16:uniqueId val="{00000001-C545-469A-8512-2B3949EC9701}"/>
              </c:ext>
            </c:extLst>
          </c:dPt>
          <c:dLbls>
            <c:dLbl>
              <c:idx val="4"/>
              <c:layout>
                <c:manualLayout>
                  <c:x val="1.6472300457146213E-3"/>
                  <c:y val="1.16800940422988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45-469A-8512-2B3949EC9701}"/>
                </c:ext>
              </c:extLst>
            </c:dLbl>
            <c:spPr>
              <a:noFill/>
            </c:spPr>
            <c:txPr>
              <a:bodyPr/>
              <a:lstStyle/>
              <a:p>
                <a:pPr>
                  <a:defRPr sz="750" spc="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'1-2-19図 外国における意匠権利用率の推移（全体推計値）'!$T$2:$X$2</c:f>
              <c:numCache>
                <c:formatCode>General</c:formatCode>
                <c:ptCount val="5"/>
                <c:pt idx="0">
                  <c:v>2013</c:v>
                </c:pt>
                <c:pt idx="1">
                  <c:v>2014</c:v>
                </c:pt>
                <c:pt idx="2">
                  <c:v>2015</c:v>
                </c:pt>
                <c:pt idx="3">
                  <c:v>2016</c:v>
                </c:pt>
                <c:pt idx="4">
                  <c:v>2017</c:v>
                </c:pt>
              </c:numCache>
            </c:numRef>
          </c:cat>
          <c:val>
            <c:numRef>
              <c:f>'1-2-19図 外国における意匠権利用率の推移（全体推計値）'!$T$8:$X$8</c:f>
              <c:numCache>
                <c:formatCode>0.0%</c:formatCode>
                <c:ptCount val="5"/>
                <c:pt idx="0">
                  <c:v>0.67</c:v>
                </c:pt>
                <c:pt idx="1">
                  <c:v>0.68200000000000005</c:v>
                </c:pt>
                <c:pt idx="2">
                  <c:v>0.72299999999999998</c:v>
                </c:pt>
                <c:pt idx="3">
                  <c:v>0.69699999999999995</c:v>
                </c:pt>
                <c:pt idx="4">
                  <c:v>0.71299999999999997</c:v>
                </c:pt>
              </c:numCache>
            </c:numRef>
          </c:val>
          <c:extLst>
            <c:ext xmlns:c16="http://schemas.microsoft.com/office/drawing/2014/chart" uri="{C3380CC4-5D6E-409C-BE32-E72D297353CC}">
              <c16:uniqueId val="{00000003-C545-469A-8512-2B3949EC9701}"/>
            </c:ext>
          </c:extLst>
        </c:ser>
        <c:ser>
          <c:idx val="2"/>
          <c:order val="1"/>
          <c:tx>
            <c:strRef>
              <c:f>'1-2-19図 外国における意匠権利用率の推移（全体推計値）'!$R$9</c:f>
              <c:strCache>
                <c:ptCount val="1"/>
                <c:pt idx="0">
                  <c:v>防衛目的件数</c:v>
                </c:pt>
              </c:strCache>
            </c:strRef>
          </c:tx>
          <c:spPr>
            <a:solidFill>
              <a:srgbClr val="5B9BD5">
                <a:lumMod val="60000"/>
                <a:lumOff val="40000"/>
              </a:srgbClr>
            </a:solidFill>
            <a:ln w="6350">
              <a:noFill/>
              <a:prstDash val="solid"/>
            </a:ln>
          </c:spPr>
          <c:invertIfNegative val="0"/>
          <c:dLbls>
            <c:dLbl>
              <c:idx val="1"/>
              <c:layout>
                <c:manualLayout>
                  <c:x val="0"/>
                  <c:y val="2.23463687150838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45-469A-8512-2B3949EC9701}"/>
                </c:ext>
              </c:extLst>
            </c:dLbl>
            <c:dLbl>
              <c:idx val="2"/>
              <c:layout>
                <c:manualLayout>
                  <c:x val="8.8593576965670037E-3"/>
                  <c:y val="2.97951582867784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45-469A-8512-2B3949EC9701}"/>
                </c:ext>
              </c:extLst>
            </c:dLbl>
            <c:dLbl>
              <c:idx val="3"/>
              <c:layout>
                <c:manualLayout>
                  <c:x val="0"/>
                  <c:y val="1.862197392923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45-469A-8512-2B3949EC9701}"/>
                </c:ext>
              </c:extLst>
            </c:dLbl>
            <c:spPr>
              <a:noFill/>
            </c:spPr>
            <c:txPr>
              <a:bodyPr/>
              <a:lstStyle/>
              <a:p>
                <a:pPr>
                  <a:defRPr sz="750" spc="0" baseline="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'1-2-19図 外国における意匠権利用率の推移（全体推計値）'!$T$2:$X$2</c:f>
              <c:numCache>
                <c:formatCode>General</c:formatCode>
                <c:ptCount val="5"/>
                <c:pt idx="0">
                  <c:v>2013</c:v>
                </c:pt>
                <c:pt idx="1">
                  <c:v>2014</c:v>
                </c:pt>
                <c:pt idx="2">
                  <c:v>2015</c:v>
                </c:pt>
                <c:pt idx="3">
                  <c:v>2016</c:v>
                </c:pt>
                <c:pt idx="4">
                  <c:v>2017</c:v>
                </c:pt>
              </c:numCache>
            </c:numRef>
          </c:cat>
          <c:val>
            <c:numRef>
              <c:f>'1-2-19図 外国における意匠権利用率の推移（全体推計値）'!$T$9:$X$9</c:f>
              <c:numCache>
                <c:formatCode>0.0%</c:formatCode>
                <c:ptCount val="5"/>
                <c:pt idx="0">
                  <c:v>0.27900000000000003</c:v>
                </c:pt>
                <c:pt idx="1">
                  <c:v>0.28499999999999998</c:v>
                </c:pt>
                <c:pt idx="2">
                  <c:v>0.23300000000000001</c:v>
                </c:pt>
                <c:pt idx="3">
                  <c:v>0.26900000000000002</c:v>
                </c:pt>
                <c:pt idx="4">
                  <c:v>0.24099999999999999</c:v>
                </c:pt>
              </c:numCache>
            </c:numRef>
          </c:val>
          <c:extLst>
            <c:ext xmlns:c16="http://schemas.microsoft.com/office/drawing/2014/chart" uri="{C3380CC4-5D6E-409C-BE32-E72D297353CC}">
              <c16:uniqueId val="{00000007-C545-469A-8512-2B3949EC9701}"/>
            </c:ext>
          </c:extLst>
        </c:ser>
        <c:ser>
          <c:idx val="1"/>
          <c:order val="2"/>
          <c:tx>
            <c:strRef>
              <c:f>'1-2-19図 外国における意匠権利用率の推移（全体推計値）'!$R$10</c:f>
              <c:strCache>
                <c:ptCount val="1"/>
                <c:pt idx="0">
                  <c:v>未利用件数</c:v>
                </c:pt>
              </c:strCache>
            </c:strRef>
          </c:tx>
          <c:spPr>
            <a:solidFill>
              <a:srgbClr val="5B9BD5">
                <a:lumMod val="20000"/>
                <a:lumOff val="80000"/>
              </a:srgbClr>
            </a:solidFill>
            <a:ln w="6350">
              <a:noFill/>
              <a:prstDash val="solid"/>
            </a:ln>
          </c:spPr>
          <c:invertIfNegative val="0"/>
          <c:dLbls>
            <c:dLbl>
              <c:idx val="4"/>
              <c:layout>
                <c:manualLayout>
                  <c:x val="-8.7582306810647983E-17"/>
                  <c:y val="-3.65894063584897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50-4E98-B104-1B44DB05AC11}"/>
                </c:ext>
              </c:extLst>
            </c:dLbl>
            <c:numFmt formatCode="0.0%" sourceLinked="0"/>
            <c:spPr>
              <a:noFill/>
            </c:spPr>
            <c:txPr>
              <a:bodyPr/>
              <a:lstStyle/>
              <a:p>
                <a:pPr>
                  <a:defRPr sz="750" spc="0" baseline="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'1-2-19図 外国における意匠権利用率の推移（全体推計値）'!$T$2:$X$2</c:f>
              <c:numCache>
                <c:formatCode>General</c:formatCode>
                <c:ptCount val="5"/>
                <c:pt idx="0">
                  <c:v>2013</c:v>
                </c:pt>
                <c:pt idx="1">
                  <c:v>2014</c:v>
                </c:pt>
                <c:pt idx="2">
                  <c:v>2015</c:v>
                </c:pt>
                <c:pt idx="3">
                  <c:v>2016</c:v>
                </c:pt>
                <c:pt idx="4">
                  <c:v>2017</c:v>
                </c:pt>
              </c:numCache>
            </c:numRef>
          </c:cat>
          <c:val>
            <c:numRef>
              <c:f>'1-2-19図 外国における意匠権利用率の推移（全体推計値）'!$T$10:$X$10</c:f>
              <c:numCache>
                <c:formatCode>0.0%</c:formatCode>
                <c:ptCount val="5"/>
                <c:pt idx="0">
                  <c:v>0.05</c:v>
                </c:pt>
                <c:pt idx="1">
                  <c:v>3.3000000000000002E-2</c:v>
                </c:pt>
                <c:pt idx="2">
                  <c:v>4.3999999999999997E-2</c:v>
                </c:pt>
                <c:pt idx="3">
                  <c:v>3.4000000000000002E-2</c:v>
                </c:pt>
                <c:pt idx="4">
                  <c:v>4.5999999999999999E-2</c:v>
                </c:pt>
              </c:numCache>
            </c:numRef>
          </c:val>
          <c:extLst>
            <c:ext xmlns:c16="http://schemas.microsoft.com/office/drawing/2014/chart" uri="{C3380CC4-5D6E-409C-BE32-E72D297353CC}">
              <c16:uniqueId val="{00000008-C545-469A-8512-2B3949EC9701}"/>
            </c:ext>
          </c:extLst>
        </c:ser>
        <c:dLbls>
          <c:showLegendKey val="0"/>
          <c:showVal val="0"/>
          <c:showCatName val="0"/>
          <c:showSerName val="0"/>
          <c:showPercent val="0"/>
          <c:showBubbleSize val="0"/>
        </c:dLbls>
        <c:gapWidth val="100"/>
        <c:overlap val="100"/>
        <c:axId val="129751296"/>
        <c:axId val="129843584"/>
      </c:barChart>
      <c:catAx>
        <c:axId val="129751296"/>
        <c:scaling>
          <c:orientation val="minMax"/>
        </c:scaling>
        <c:delete val="0"/>
        <c:axPos val="b"/>
        <c:title>
          <c:tx>
            <c:rich>
              <a:bodyPr/>
              <a:lstStyle/>
              <a:p>
                <a:pPr>
                  <a:defRPr/>
                </a:pPr>
                <a:r>
                  <a:rPr lang="ja-JP" altLang="en-US" sz="800"/>
                  <a:t>（年度）</a:t>
                </a:r>
              </a:p>
            </c:rich>
          </c:tx>
          <c:layout>
            <c:manualLayout>
              <c:xMode val="edge"/>
              <c:yMode val="edge"/>
              <c:x val="0.83230491537395035"/>
              <c:y val="0.93969237085587765"/>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9843584"/>
        <c:crosses val="autoZero"/>
        <c:auto val="1"/>
        <c:lblAlgn val="ctr"/>
        <c:lblOffset val="100"/>
        <c:tickLblSkip val="1"/>
        <c:tickMarkSkip val="1"/>
        <c:noMultiLvlLbl val="0"/>
      </c:catAx>
      <c:valAx>
        <c:axId val="129843584"/>
        <c:scaling>
          <c:orientation val="minMax"/>
        </c:scaling>
        <c:delete val="0"/>
        <c:axPos val="l"/>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9751296"/>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horizontalDpi="300"/>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63538587645"/>
          <c:y val="0.10052476982696912"/>
          <c:w val="0.64101995376255105"/>
          <c:h val="0.83184592466482232"/>
        </c:manualLayout>
      </c:layout>
      <c:barChart>
        <c:barDir val="col"/>
        <c:grouping val="stacked"/>
        <c:varyColors val="0"/>
        <c:ser>
          <c:idx val="0"/>
          <c:order val="0"/>
          <c:spPr>
            <a:solidFill>
              <a:srgbClr val="5B9BD5">
                <a:lumMod val="75000"/>
              </a:srgbClr>
            </a:solidFill>
            <a:ln w="6350">
              <a:noFill/>
              <a:prstDash val="solid"/>
            </a:ln>
          </c:spPr>
          <c:invertIfNegative val="0"/>
          <c:dPt>
            <c:idx val="1"/>
            <c:invertIfNegative val="0"/>
            <c:bubble3D val="0"/>
            <c:extLst>
              <c:ext xmlns:c16="http://schemas.microsoft.com/office/drawing/2014/chart" uri="{C3380CC4-5D6E-409C-BE32-E72D297353CC}">
                <c16:uniqueId val="{00000000-4A55-4650-A791-9286F4FEA81E}"/>
              </c:ext>
            </c:extLst>
          </c:dPt>
          <c:dPt>
            <c:idx val="2"/>
            <c:invertIfNegative val="0"/>
            <c:bubble3D val="0"/>
            <c:extLst>
              <c:ext xmlns:c16="http://schemas.microsoft.com/office/drawing/2014/chart" uri="{C3380CC4-5D6E-409C-BE32-E72D297353CC}">
                <c16:uniqueId val="{00000002-66F0-477F-94B5-E97262F9E3C0}"/>
              </c:ext>
            </c:extLst>
          </c:dPt>
          <c:dPt>
            <c:idx val="3"/>
            <c:invertIfNegative val="0"/>
            <c:bubble3D val="0"/>
            <c:extLst>
              <c:ext xmlns:c16="http://schemas.microsoft.com/office/drawing/2014/chart" uri="{C3380CC4-5D6E-409C-BE32-E72D297353CC}">
                <c16:uniqueId val="{00000003-66F0-477F-94B5-E97262F9E3C0}"/>
              </c:ext>
            </c:extLst>
          </c:dPt>
          <c:cat>
            <c:numRef>
              <c:f>'1-2-20図 国内における商標権所有件数及びその利用率の推移'!$V$3:$AC$3</c:f>
              <c:numCache>
                <c:formatCode>General</c:formatCode>
                <c:ptCount val="8"/>
                <c:pt idx="0">
                  <c:v>2010</c:v>
                </c:pt>
                <c:pt idx="1">
                  <c:v>2011</c:v>
                </c:pt>
                <c:pt idx="2">
                  <c:v>2012</c:v>
                </c:pt>
                <c:pt idx="3">
                  <c:v>2013</c:v>
                </c:pt>
                <c:pt idx="4">
                  <c:v>2014</c:v>
                </c:pt>
                <c:pt idx="5">
                  <c:v>2015</c:v>
                </c:pt>
                <c:pt idx="6">
                  <c:v>2016</c:v>
                </c:pt>
                <c:pt idx="7">
                  <c:v>2017</c:v>
                </c:pt>
              </c:numCache>
            </c:numRef>
          </c:cat>
          <c:val>
            <c:numRef>
              <c:f>'1-2-20図 国内における商標権所有件数及びその利用率の推移'!$V$5:$AC$5</c:f>
              <c:numCache>
                <c:formatCode>#,##0_);[Red]\(#,##0\)</c:formatCode>
                <c:ptCount val="8"/>
                <c:pt idx="0">
                  <c:v>972645.12601101946</c:v>
                </c:pt>
                <c:pt idx="1">
                  <c:v>1011982.7638565501</c:v>
                </c:pt>
                <c:pt idx="2">
                  <c:v>1009603.0294726091</c:v>
                </c:pt>
                <c:pt idx="3">
                  <c:v>1017727.5711844992</c:v>
                </c:pt>
                <c:pt idx="4">
                  <c:v>1033467.8164816264</c:v>
                </c:pt>
                <c:pt idx="5">
                  <c:v>1116690.8814168512</c:v>
                </c:pt>
                <c:pt idx="6">
                  <c:v>1123365.4615855601</c:v>
                </c:pt>
                <c:pt idx="7">
                  <c:v>1179044.9030752948</c:v>
                </c:pt>
              </c:numCache>
            </c:numRef>
          </c:val>
          <c:extLst>
            <c:ext xmlns:c16="http://schemas.microsoft.com/office/drawing/2014/chart" uri="{C3380CC4-5D6E-409C-BE32-E72D297353CC}">
              <c16:uniqueId val="{00000005-66F0-477F-94B5-E97262F9E3C0}"/>
            </c:ext>
          </c:extLst>
        </c:ser>
        <c:ser>
          <c:idx val="2"/>
          <c:order val="1"/>
          <c:spPr>
            <a:solidFill>
              <a:srgbClr val="5B9BD5">
                <a:lumMod val="60000"/>
                <a:lumOff val="40000"/>
              </a:srgbClr>
            </a:solidFill>
            <a:ln w="6350">
              <a:noFill/>
              <a:prstDash val="solid"/>
            </a:ln>
          </c:spPr>
          <c:invertIfNegative val="0"/>
          <c:dPt>
            <c:idx val="1"/>
            <c:invertIfNegative val="0"/>
            <c:bubble3D val="0"/>
            <c:extLst>
              <c:ext xmlns:c16="http://schemas.microsoft.com/office/drawing/2014/chart" uri="{C3380CC4-5D6E-409C-BE32-E72D297353CC}">
                <c16:uniqueId val="{00000003-4A55-4650-A791-9286F4FEA81E}"/>
              </c:ext>
            </c:extLst>
          </c:dPt>
          <c:dPt>
            <c:idx val="2"/>
            <c:invertIfNegative val="0"/>
            <c:bubble3D val="0"/>
            <c:extLst>
              <c:ext xmlns:c16="http://schemas.microsoft.com/office/drawing/2014/chart" uri="{C3380CC4-5D6E-409C-BE32-E72D297353CC}">
                <c16:uniqueId val="{00000007-66F0-477F-94B5-E97262F9E3C0}"/>
              </c:ext>
            </c:extLst>
          </c:dPt>
          <c:cat>
            <c:numRef>
              <c:f>'1-2-20図 国内における商標権所有件数及びその利用率の推移'!$V$3:$AC$3</c:f>
              <c:numCache>
                <c:formatCode>General</c:formatCode>
                <c:ptCount val="8"/>
                <c:pt idx="0">
                  <c:v>2010</c:v>
                </c:pt>
                <c:pt idx="1">
                  <c:v>2011</c:v>
                </c:pt>
                <c:pt idx="2">
                  <c:v>2012</c:v>
                </c:pt>
                <c:pt idx="3">
                  <c:v>2013</c:v>
                </c:pt>
                <c:pt idx="4">
                  <c:v>2014</c:v>
                </c:pt>
                <c:pt idx="5">
                  <c:v>2015</c:v>
                </c:pt>
                <c:pt idx="6">
                  <c:v>2016</c:v>
                </c:pt>
                <c:pt idx="7">
                  <c:v>2017</c:v>
                </c:pt>
              </c:numCache>
            </c:numRef>
          </c:cat>
          <c:val>
            <c:numRef>
              <c:f>'1-2-20図 国内における商標権所有件数及びその利用率の推移'!$V$6:$AC$6</c:f>
              <c:numCache>
                <c:formatCode>#,##0_);[Red]\(#,##0\)</c:formatCode>
                <c:ptCount val="8"/>
                <c:pt idx="0">
                  <c:v>503003.87398898054</c:v>
                </c:pt>
                <c:pt idx="1">
                  <c:v>468380.2361434499</c:v>
                </c:pt>
                <c:pt idx="2">
                  <c:v>482762.97052739095</c:v>
                </c:pt>
                <c:pt idx="3">
                  <c:v>479555.42881550081</c:v>
                </c:pt>
                <c:pt idx="4">
                  <c:v>466007.18351837364</c:v>
                </c:pt>
                <c:pt idx="5">
                  <c:v>389418.11858314881</c:v>
                </c:pt>
                <c:pt idx="6">
                  <c:v>393340.53841443988</c:v>
                </c:pt>
                <c:pt idx="7">
                  <c:v>345874.0969247052</c:v>
                </c:pt>
              </c:numCache>
            </c:numRef>
          </c:val>
          <c:extLst>
            <c:ext xmlns:c16="http://schemas.microsoft.com/office/drawing/2014/chart" uri="{C3380CC4-5D6E-409C-BE32-E72D297353CC}">
              <c16:uniqueId val="{00000009-66F0-477F-94B5-E97262F9E3C0}"/>
            </c:ext>
          </c:extLst>
        </c:ser>
        <c:dLbls>
          <c:showLegendKey val="0"/>
          <c:showVal val="0"/>
          <c:showCatName val="0"/>
          <c:showSerName val="0"/>
          <c:showPercent val="0"/>
          <c:showBubbleSize val="0"/>
        </c:dLbls>
        <c:gapWidth val="100"/>
        <c:overlap val="100"/>
        <c:serLines>
          <c:spPr>
            <a:ln w="3175">
              <a:solidFill>
                <a:sysClr val="windowText" lastClr="000000"/>
              </a:solidFill>
              <a:prstDash val="solid"/>
            </a:ln>
          </c:spPr>
        </c:serLines>
        <c:axId val="129909504"/>
        <c:axId val="129911424"/>
      </c:barChart>
      <c:catAx>
        <c:axId val="129909504"/>
        <c:scaling>
          <c:orientation val="minMax"/>
        </c:scaling>
        <c:delete val="0"/>
        <c:axPos val="b"/>
        <c:title>
          <c:tx>
            <c:rich>
              <a:bodyPr/>
              <a:lstStyle/>
              <a:p>
                <a:pPr>
                  <a:defRPr sz="900"/>
                </a:pPr>
                <a:r>
                  <a:rPr lang="ja-JP" altLang="en-US" sz="800"/>
                  <a:t>（年度）</a:t>
                </a:r>
              </a:p>
            </c:rich>
          </c:tx>
          <c:layout>
            <c:manualLayout>
              <c:xMode val="edge"/>
              <c:yMode val="edge"/>
              <c:x val="0.83846971307120088"/>
              <c:y val="0.93855791435964497"/>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9911424"/>
        <c:crosses val="autoZero"/>
        <c:auto val="1"/>
        <c:lblAlgn val="ctr"/>
        <c:lblOffset val="100"/>
        <c:tickLblSkip val="1"/>
        <c:tickMarkSkip val="1"/>
        <c:noMultiLvlLbl val="0"/>
      </c:catAx>
      <c:valAx>
        <c:axId val="129911424"/>
        <c:scaling>
          <c:orientation val="minMax"/>
          <c:max val="1600000"/>
        </c:scaling>
        <c:delete val="0"/>
        <c:axPos val="l"/>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9909504"/>
        <c:crosses val="autoZero"/>
        <c:crossBetween val="between"/>
      </c:valAx>
      <c:spPr>
        <a:solidFill>
          <a:srgbClr val="FFFFFF"/>
        </a:solidFill>
        <a:ln w="12700">
          <a:no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19050</xdr:colOff>
      <xdr:row>9</xdr:row>
      <xdr:rowOff>19050</xdr:rowOff>
    </xdr:from>
    <xdr:to>
      <xdr:col>6</xdr:col>
      <xdr:colOff>44450</xdr:colOff>
      <xdr:row>29</xdr:row>
      <xdr:rowOff>152400</xdr:rowOff>
    </xdr:to>
    <xdr:graphicFrame macro="">
      <xdr:nvGraphicFramePr>
        <xdr:cNvPr id="2" name="グラフ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31750</xdr:colOff>
      <xdr:row>9</xdr:row>
      <xdr:rowOff>133350</xdr:rowOff>
    </xdr:from>
    <xdr:to>
      <xdr:col>11</xdr:col>
      <xdr:colOff>12700</xdr:colOff>
      <xdr:row>30</xdr:row>
      <xdr:rowOff>114300</xdr:rowOff>
    </xdr:to>
    <xdr:graphicFrame macro="">
      <xdr:nvGraphicFramePr>
        <xdr:cNvPr id="3" name="グラフ 7">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527050</xdr:colOff>
      <xdr:row>6</xdr:row>
      <xdr:rowOff>76200</xdr:rowOff>
    </xdr:from>
    <xdr:to>
      <xdr:col>10</xdr:col>
      <xdr:colOff>523875</xdr:colOff>
      <xdr:row>27</xdr:row>
      <xdr:rowOff>85725</xdr:rowOff>
    </xdr:to>
    <xdr:graphicFrame macro="">
      <xdr:nvGraphicFramePr>
        <xdr:cNvPr id="2" name="グラフ 7">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0.86293</cdr:x>
      <cdr:y>0.18277</cdr:y>
    </cdr:from>
    <cdr:to>
      <cdr:x>1</cdr:x>
      <cdr:y>0.26667</cdr:y>
    </cdr:to>
    <cdr:sp macro="" textlink="">
      <cdr:nvSpPr>
        <cdr:cNvPr id="135169" name="Text Box 1"/>
        <cdr:cNvSpPr txBox="1">
          <a:spLocks xmlns:a="http://schemas.openxmlformats.org/drawingml/2006/main" noChangeArrowheads="1"/>
        </cdr:cNvSpPr>
      </cdr:nvSpPr>
      <cdr:spPr bwMode="auto">
        <a:xfrm xmlns:a="http://schemas.openxmlformats.org/drawingml/2006/main">
          <a:off x="2298700" y="635423"/>
          <a:ext cx="365125" cy="2916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未利用件数</a:t>
          </a:r>
        </a:p>
      </cdr:txBody>
    </cdr:sp>
  </cdr:relSizeAnchor>
  <cdr:relSizeAnchor xmlns:cdr="http://schemas.openxmlformats.org/drawingml/2006/chartDrawing">
    <cdr:from>
      <cdr:x>0.88063</cdr:x>
      <cdr:y>0.57092</cdr:y>
    </cdr:from>
    <cdr:to>
      <cdr:x>0.98757</cdr:x>
      <cdr:y>0.69752</cdr:y>
    </cdr:to>
    <cdr:sp macro="" textlink="">
      <cdr:nvSpPr>
        <cdr:cNvPr id="135170" name="Text Box 2"/>
        <cdr:cNvSpPr txBox="1">
          <a:spLocks xmlns:a="http://schemas.openxmlformats.org/drawingml/2006/main" noChangeArrowheads="1"/>
        </cdr:cNvSpPr>
      </cdr:nvSpPr>
      <cdr:spPr bwMode="auto">
        <a:xfrm xmlns:a="http://schemas.openxmlformats.org/drawingml/2006/main">
          <a:off x="2517046" y="1938020"/>
          <a:ext cx="305659" cy="42975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利用件数</a:t>
          </a:r>
        </a:p>
      </cdr:txBody>
    </cdr:sp>
  </cdr:relSizeAnchor>
  <cdr:relSizeAnchor xmlns:cdr="http://schemas.openxmlformats.org/drawingml/2006/chartDrawing">
    <cdr:from>
      <cdr:x>0.81764</cdr:x>
      <cdr:y>0.11135</cdr:y>
    </cdr:from>
    <cdr:to>
      <cdr:x>0.86019</cdr:x>
      <cdr:y>0.34886</cdr:y>
    </cdr:to>
    <cdr:sp macro="" textlink="">
      <cdr:nvSpPr>
        <cdr:cNvPr id="135171" name="AutoShape 3"/>
        <cdr:cNvSpPr>
          <a:spLocks xmlns:a="http://schemas.openxmlformats.org/drawingml/2006/main"/>
        </cdr:cNvSpPr>
      </cdr:nvSpPr>
      <cdr:spPr bwMode="auto">
        <a:xfrm xmlns:a="http://schemas.openxmlformats.org/drawingml/2006/main">
          <a:off x="2178049" y="387110"/>
          <a:ext cx="113345" cy="825733"/>
        </a:xfrm>
        <a:prstGeom xmlns:a="http://schemas.openxmlformats.org/drawingml/2006/main" prst="rightBrace">
          <a:avLst>
            <a:gd name="adj1" fmla="val 31915"/>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0.32642</cdr:x>
      <cdr:y>0.17598</cdr:y>
    </cdr:from>
    <cdr:to>
      <cdr:x>0.61039</cdr:x>
      <cdr:y>0.22271</cdr:y>
    </cdr:to>
    <cdr:sp macro="" textlink="">
      <cdr:nvSpPr>
        <cdr:cNvPr id="135173" name="Text Box 5"/>
        <cdr:cNvSpPr txBox="1">
          <a:spLocks xmlns:a="http://schemas.openxmlformats.org/drawingml/2006/main" noChangeArrowheads="1"/>
        </cdr:cNvSpPr>
      </cdr:nvSpPr>
      <cdr:spPr bwMode="auto">
        <a:xfrm xmlns:a="http://schemas.openxmlformats.org/drawingml/2006/main">
          <a:off x="935854" y="600085"/>
          <a:ext cx="814149" cy="159347"/>
        </a:xfrm>
        <a:prstGeom xmlns:a="http://schemas.openxmlformats.org/drawingml/2006/main" prst="rect">
          <a:avLst/>
        </a:prstGeom>
        <a:solidFill xmlns:a="http://schemas.openxmlformats.org/drawingml/2006/main">
          <a:srgbClr val="FFFFFF"/>
        </a:solidFill>
        <a:ln xmlns:a="http://schemas.openxmlformats.org/drawingml/2006/main" w="6350">
          <a:solidFill>
            <a:srgbClr val="000000"/>
          </a:solidFill>
          <a:miter lim="800000"/>
          <a:headEnd/>
          <a:tailEnd/>
        </a:ln>
      </cdr:spPr>
      <cdr:txBody>
        <a:bodyPr xmlns:a="http://schemas.openxmlformats.org/drawingml/2006/main" vertOverflow="clip" wrap="square" lIns="27432" tIns="18288" rIns="27432" bIns="18288"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防衛目的件数</a:t>
          </a:r>
        </a:p>
      </cdr:txBody>
    </cdr:sp>
  </cdr:relSizeAnchor>
  <cdr:relSizeAnchor xmlns:cdr="http://schemas.openxmlformats.org/drawingml/2006/chartDrawing">
    <cdr:from>
      <cdr:x>0.00396</cdr:x>
      <cdr:y>0</cdr:y>
    </cdr:from>
    <cdr:to>
      <cdr:x>0.2714</cdr:x>
      <cdr:y>0.05538</cdr:y>
    </cdr:to>
    <cdr:sp macro="" textlink="">
      <cdr:nvSpPr>
        <cdr:cNvPr id="7" name="Text Box 5"/>
        <cdr:cNvSpPr txBox="1">
          <a:spLocks xmlns:a="http://schemas.openxmlformats.org/drawingml/2006/main" noChangeArrowheads="1"/>
        </cdr:cNvSpPr>
      </cdr:nvSpPr>
      <cdr:spPr bwMode="auto">
        <a:xfrm xmlns:a="http://schemas.openxmlformats.org/drawingml/2006/main">
          <a:off x="12700" y="0"/>
          <a:ext cx="858462" cy="17143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利用率（％）</a:t>
          </a:r>
        </a:p>
      </cdr:txBody>
    </cdr:sp>
  </cdr:relSizeAnchor>
  <cdr:relSizeAnchor xmlns:cdr="http://schemas.openxmlformats.org/drawingml/2006/chartDrawing">
    <cdr:from>
      <cdr:x>0.82241</cdr:x>
      <cdr:y>0.34886</cdr:y>
    </cdr:from>
    <cdr:to>
      <cdr:x>0.86734</cdr:x>
      <cdr:y>0.90146</cdr:y>
    </cdr:to>
    <cdr:sp macro="" textlink="">
      <cdr:nvSpPr>
        <cdr:cNvPr id="8" name="AutoShape 3"/>
        <cdr:cNvSpPr>
          <a:spLocks xmlns:a="http://schemas.openxmlformats.org/drawingml/2006/main"/>
        </cdr:cNvSpPr>
      </cdr:nvSpPr>
      <cdr:spPr bwMode="auto">
        <a:xfrm xmlns:a="http://schemas.openxmlformats.org/drawingml/2006/main">
          <a:off x="2190759" y="1212843"/>
          <a:ext cx="119686" cy="1921183"/>
        </a:xfrm>
        <a:prstGeom xmlns:a="http://schemas.openxmlformats.org/drawingml/2006/main" prst="rightBrace">
          <a:avLst>
            <a:gd name="adj1" fmla="val 31915"/>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9525</xdr:colOff>
      <xdr:row>9</xdr:row>
      <xdr:rowOff>76200</xdr:rowOff>
    </xdr:from>
    <xdr:to>
      <xdr:col>6</xdr:col>
      <xdr:colOff>133350</xdr:colOff>
      <xdr:row>31</xdr:row>
      <xdr:rowOff>38100</xdr:rowOff>
    </xdr:to>
    <xdr:graphicFrame macro="">
      <xdr:nvGraphicFramePr>
        <xdr:cNvPr id="2" name="グラフ 4">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444500</xdr:colOff>
      <xdr:row>9</xdr:row>
      <xdr:rowOff>104775</xdr:rowOff>
    </xdr:from>
    <xdr:to>
      <xdr:col>11</xdr:col>
      <xdr:colOff>63500</xdr:colOff>
      <xdr:row>31</xdr:row>
      <xdr:rowOff>133350</xdr:rowOff>
    </xdr:to>
    <xdr:graphicFrame macro="">
      <xdr:nvGraphicFramePr>
        <xdr:cNvPr id="3" name="グラフ 7">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0.35883</cdr:x>
      <cdr:y>0.04633</cdr:y>
    </cdr:from>
    <cdr:to>
      <cdr:x>0.62106</cdr:x>
      <cdr:y>0.13152</cdr:y>
    </cdr:to>
    <cdr:sp macro="" textlink="">
      <cdr:nvSpPr>
        <cdr:cNvPr id="2" name="テキスト ボックス 1"/>
        <cdr:cNvSpPr txBox="1"/>
      </cdr:nvSpPr>
      <cdr:spPr>
        <a:xfrm xmlns:a="http://schemas.openxmlformats.org/drawingml/2006/main">
          <a:off x="1444625" y="138112"/>
          <a:ext cx="1055687"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0.01065</cdr:y>
    </cdr:from>
    <cdr:to>
      <cdr:x>0.36532</cdr:x>
      <cdr:y>0.06757</cdr:y>
    </cdr:to>
    <cdr:sp macro="" textlink="">
      <cdr:nvSpPr>
        <cdr:cNvPr id="3" name="テキスト ボックス 2"/>
        <cdr:cNvSpPr txBox="1"/>
      </cdr:nvSpPr>
      <cdr:spPr>
        <a:xfrm xmlns:a="http://schemas.openxmlformats.org/drawingml/2006/main">
          <a:off x="0" y="37534"/>
          <a:ext cx="1123949" cy="20059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a:pPr>
          <a:r>
            <a:rPr lang="ja-JP" altLang="ja-JP" sz="800" b="0" i="0" baseline="0">
              <a:effectLst/>
              <a:latin typeface="+mn-lt"/>
              <a:ea typeface="+mn-ea"/>
              <a:cs typeface="+mn-cs"/>
            </a:rPr>
            <a:t>権利所有件数（件）</a:t>
          </a:r>
          <a:endParaRPr lang="ja-JP" altLang="en-US" sz="800"/>
        </a:p>
      </cdr:txBody>
    </cdr:sp>
  </cdr:relSizeAnchor>
  <cdr:relSizeAnchor xmlns:cdr="http://schemas.openxmlformats.org/drawingml/2006/chartDrawing">
    <cdr:from>
      <cdr:x>0.84642</cdr:x>
      <cdr:y>0.20233</cdr:y>
    </cdr:from>
    <cdr:to>
      <cdr:x>0.97887</cdr:x>
      <cdr:y>0.33937</cdr:y>
    </cdr:to>
    <cdr:sp macro="" textlink="">
      <cdr:nvSpPr>
        <cdr:cNvPr id="4" name="Text Box 1"/>
        <cdr:cNvSpPr txBox="1">
          <a:spLocks xmlns:a="http://schemas.openxmlformats.org/drawingml/2006/main" noChangeArrowheads="1"/>
        </cdr:cNvSpPr>
      </cdr:nvSpPr>
      <cdr:spPr bwMode="auto">
        <a:xfrm xmlns:a="http://schemas.openxmlformats.org/drawingml/2006/main">
          <a:off x="2480457" y="727203"/>
          <a:ext cx="388148" cy="49253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未利用件数</a:t>
          </a:r>
        </a:p>
      </cdr:txBody>
    </cdr:sp>
  </cdr:relSizeAnchor>
  <cdr:relSizeAnchor xmlns:cdr="http://schemas.openxmlformats.org/drawingml/2006/chartDrawing">
    <cdr:from>
      <cdr:x>0.86013</cdr:x>
      <cdr:y>0.60241</cdr:y>
    </cdr:from>
    <cdr:to>
      <cdr:x>0.95498</cdr:x>
      <cdr:y>0.72593</cdr:y>
    </cdr:to>
    <cdr:sp macro="" textlink="">
      <cdr:nvSpPr>
        <cdr:cNvPr id="5" name="Text Box 2"/>
        <cdr:cNvSpPr txBox="1">
          <a:spLocks xmlns:a="http://schemas.openxmlformats.org/drawingml/2006/main" noChangeArrowheads="1"/>
        </cdr:cNvSpPr>
      </cdr:nvSpPr>
      <cdr:spPr bwMode="auto">
        <a:xfrm xmlns:a="http://schemas.openxmlformats.org/drawingml/2006/main">
          <a:off x="2520634" y="2165122"/>
          <a:ext cx="277960" cy="44394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利用件数</a:t>
          </a:r>
        </a:p>
      </cdr:txBody>
    </cdr:sp>
  </cdr:relSizeAnchor>
  <cdr:relSizeAnchor xmlns:cdr="http://schemas.openxmlformats.org/drawingml/2006/chartDrawing">
    <cdr:from>
      <cdr:x>0.81582</cdr:x>
      <cdr:y>0.14446</cdr:y>
    </cdr:from>
    <cdr:to>
      <cdr:x>0.85634</cdr:x>
      <cdr:y>0.34452</cdr:y>
    </cdr:to>
    <cdr:sp macro="" textlink="">
      <cdr:nvSpPr>
        <cdr:cNvPr id="6" name="AutoShape 3"/>
        <cdr:cNvSpPr>
          <a:spLocks xmlns:a="http://schemas.openxmlformats.org/drawingml/2006/main"/>
        </cdr:cNvSpPr>
      </cdr:nvSpPr>
      <cdr:spPr bwMode="auto">
        <a:xfrm xmlns:a="http://schemas.openxmlformats.org/drawingml/2006/main">
          <a:off x="2390775" y="519213"/>
          <a:ext cx="118763" cy="719037"/>
        </a:xfrm>
        <a:prstGeom xmlns:a="http://schemas.openxmlformats.org/drawingml/2006/main" prst="rightBrace">
          <a:avLst>
            <a:gd name="adj1" fmla="val 31915"/>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0.81798</cdr:x>
      <cdr:y>0.34452</cdr:y>
    </cdr:from>
    <cdr:to>
      <cdr:x>0.85909</cdr:x>
      <cdr:y>0.92951</cdr:y>
    </cdr:to>
    <cdr:sp macro="" textlink="">
      <cdr:nvSpPr>
        <cdr:cNvPr id="7" name="AutoShape 3"/>
        <cdr:cNvSpPr>
          <a:spLocks xmlns:a="http://schemas.openxmlformats.org/drawingml/2006/main"/>
        </cdr:cNvSpPr>
      </cdr:nvSpPr>
      <cdr:spPr bwMode="auto">
        <a:xfrm xmlns:a="http://schemas.openxmlformats.org/drawingml/2006/main">
          <a:off x="2397125" y="1238251"/>
          <a:ext cx="120452" cy="2102502"/>
        </a:xfrm>
        <a:prstGeom xmlns:a="http://schemas.openxmlformats.org/drawingml/2006/main" prst="rightBrace">
          <a:avLst>
            <a:gd name="adj1" fmla="val 31915"/>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drawings/drawing14.xml><?xml version="1.0" encoding="utf-8"?>
<c:userShapes xmlns:c="http://schemas.openxmlformats.org/drawingml/2006/chart">
  <cdr:relSizeAnchor xmlns:cdr="http://schemas.openxmlformats.org/drawingml/2006/chartDrawing">
    <cdr:from>
      <cdr:x>0</cdr:x>
      <cdr:y>0</cdr:y>
    </cdr:from>
    <cdr:to>
      <cdr:x>0.28182</cdr:x>
      <cdr:y>0.07643</cdr:y>
    </cdr:to>
    <cdr:sp macro="" textlink="">
      <cdr:nvSpPr>
        <cdr:cNvPr id="2" name="テキスト ボックス 1"/>
        <cdr:cNvSpPr txBox="1"/>
      </cdr:nvSpPr>
      <cdr:spPr>
        <a:xfrm xmlns:a="http://schemas.openxmlformats.org/drawingml/2006/main">
          <a:off x="0" y="0"/>
          <a:ext cx="885825" cy="22860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l"/>
          <a:r>
            <a:rPr lang="ja-JP" altLang="en-US" sz="800"/>
            <a:t>利用率（％）</a:t>
          </a:r>
        </a:p>
      </cdr:txBody>
    </cdr:sp>
  </cdr:relSizeAnchor>
  <cdr:relSizeAnchor xmlns:cdr="http://schemas.openxmlformats.org/drawingml/2006/chartDrawing">
    <cdr:from>
      <cdr:x>0.85769</cdr:x>
      <cdr:y>0.1867</cdr:y>
    </cdr:from>
    <cdr:to>
      <cdr:x>1</cdr:x>
      <cdr:y>0.32119</cdr:y>
    </cdr:to>
    <cdr:sp macro="" textlink="">
      <cdr:nvSpPr>
        <cdr:cNvPr id="3" name="Text Box 1"/>
        <cdr:cNvSpPr txBox="1">
          <a:spLocks xmlns:a="http://schemas.openxmlformats.org/drawingml/2006/main" noChangeArrowheads="1"/>
        </cdr:cNvSpPr>
      </cdr:nvSpPr>
      <cdr:spPr bwMode="auto">
        <a:xfrm xmlns:a="http://schemas.openxmlformats.org/drawingml/2006/main">
          <a:off x="2418171" y="683467"/>
          <a:ext cx="401229" cy="49233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未利用件数</a:t>
          </a:r>
        </a:p>
      </cdr:txBody>
    </cdr:sp>
  </cdr:relSizeAnchor>
  <cdr:relSizeAnchor xmlns:cdr="http://schemas.openxmlformats.org/drawingml/2006/chartDrawing">
    <cdr:from>
      <cdr:x>0.87482</cdr:x>
      <cdr:y>0.57998</cdr:y>
    </cdr:from>
    <cdr:to>
      <cdr:x>0.97405</cdr:x>
      <cdr:y>0.70121</cdr:y>
    </cdr:to>
    <cdr:sp macro="" textlink="">
      <cdr:nvSpPr>
        <cdr:cNvPr id="4" name="Text Box 2"/>
        <cdr:cNvSpPr txBox="1">
          <a:spLocks xmlns:a="http://schemas.openxmlformats.org/drawingml/2006/main" noChangeArrowheads="1"/>
        </cdr:cNvSpPr>
      </cdr:nvSpPr>
      <cdr:spPr bwMode="auto">
        <a:xfrm xmlns:a="http://schemas.openxmlformats.org/drawingml/2006/main">
          <a:off x="2466470" y="2123176"/>
          <a:ext cx="279769" cy="44379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利用件数</a:t>
          </a:r>
        </a:p>
      </cdr:txBody>
    </cdr:sp>
  </cdr:relSizeAnchor>
  <cdr:relSizeAnchor xmlns:cdr="http://schemas.openxmlformats.org/drawingml/2006/chartDrawing">
    <cdr:from>
      <cdr:x>0.82883</cdr:x>
      <cdr:y>0.12087</cdr:y>
    </cdr:from>
    <cdr:to>
      <cdr:x>0.86783</cdr:x>
      <cdr:y>0.32177</cdr:y>
    </cdr:to>
    <cdr:sp macro="" textlink="">
      <cdr:nvSpPr>
        <cdr:cNvPr id="5" name="AutoShape 3"/>
        <cdr:cNvSpPr>
          <a:spLocks xmlns:a="http://schemas.openxmlformats.org/drawingml/2006/main"/>
        </cdr:cNvSpPr>
      </cdr:nvSpPr>
      <cdr:spPr bwMode="auto">
        <a:xfrm xmlns:a="http://schemas.openxmlformats.org/drawingml/2006/main">
          <a:off x="2336800" y="442478"/>
          <a:ext cx="109962" cy="735447"/>
        </a:xfrm>
        <a:prstGeom xmlns:a="http://schemas.openxmlformats.org/drawingml/2006/main" prst="rightBrace">
          <a:avLst>
            <a:gd name="adj1" fmla="val 31915"/>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0.82207</cdr:x>
      <cdr:y>0.32212</cdr:y>
    </cdr:from>
    <cdr:to>
      <cdr:x>0.86999</cdr:x>
      <cdr:y>0.9098</cdr:y>
    </cdr:to>
    <cdr:sp macro="" textlink="">
      <cdr:nvSpPr>
        <cdr:cNvPr id="6" name="AutoShape 3"/>
        <cdr:cNvSpPr>
          <a:spLocks xmlns:a="http://schemas.openxmlformats.org/drawingml/2006/main"/>
        </cdr:cNvSpPr>
      </cdr:nvSpPr>
      <cdr:spPr bwMode="auto">
        <a:xfrm xmlns:a="http://schemas.openxmlformats.org/drawingml/2006/main">
          <a:off x="2317750" y="1179195"/>
          <a:ext cx="135103" cy="2151380"/>
        </a:xfrm>
        <a:prstGeom xmlns:a="http://schemas.openxmlformats.org/drawingml/2006/main" prst="rightBrace">
          <a:avLst>
            <a:gd name="adj1" fmla="val 31915"/>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47625</xdr:colOff>
      <xdr:row>2</xdr:row>
      <xdr:rowOff>66675</xdr:rowOff>
    </xdr:from>
    <xdr:to>
      <xdr:col>6</xdr:col>
      <xdr:colOff>257175</xdr:colOff>
      <xdr:row>23</xdr:row>
      <xdr:rowOff>142875</xdr:rowOff>
    </xdr:to>
    <xdr:graphicFrame macro="">
      <xdr:nvGraphicFramePr>
        <xdr:cNvPr id="2" name="グラフ 7">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0.28182</cdr:x>
      <cdr:y>0.07643</cdr:y>
    </cdr:to>
    <cdr:sp macro="" textlink="">
      <cdr:nvSpPr>
        <cdr:cNvPr id="2" name="テキスト ボックス 1"/>
        <cdr:cNvSpPr txBox="1"/>
      </cdr:nvSpPr>
      <cdr:spPr>
        <a:xfrm xmlns:a="http://schemas.openxmlformats.org/drawingml/2006/main">
          <a:off x="0" y="0"/>
          <a:ext cx="885825" cy="22860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l"/>
          <a:r>
            <a:rPr lang="ja-JP" altLang="en-US" sz="800"/>
            <a:t>利用率（％）</a:t>
          </a:r>
        </a:p>
      </cdr:txBody>
    </cdr:sp>
  </cdr:relSizeAnchor>
  <cdr:relSizeAnchor xmlns:cdr="http://schemas.openxmlformats.org/drawingml/2006/chartDrawing">
    <cdr:from>
      <cdr:x>0.85746</cdr:x>
      <cdr:y>0.17066</cdr:y>
    </cdr:from>
    <cdr:to>
      <cdr:x>1</cdr:x>
      <cdr:y>0.30314</cdr:y>
    </cdr:to>
    <cdr:sp macro="" textlink="">
      <cdr:nvSpPr>
        <cdr:cNvPr id="3" name="Text Box 1"/>
        <cdr:cNvSpPr txBox="1">
          <a:spLocks xmlns:a="http://schemas.openxmlformats.org/drawingml/2006/main" noChangeArrowheads="1"/>
        </cdr:cNvSpPr>
      </cdr:nvSpPr>
      <cdr:spPr bwMode="auto">
        <a:xfrm xmlns:a="http://schemas.openxmlformats.org/drawingml/2006/main">
          <a:off x="2360352" y="630708"/>
          <a:ext cx="392373" cy="48960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未利用件数</a:t>
          </a:r>
        </a:p>
      </cdr:txBody>
    </cdr:sp>
  </cdr:relSizeAnchor>
  <cdr:relSizeAnchor xmlns:cdr="http://schemas.openxmlformats.org/drawingml/2006/chartDrawing">
    <cdr:from>
      <cdr:x>0.87879</cdr:x>
      <cdr:y>0.56314</cdr:y>
    </cdr:from>
    <cdr:to>
      <cdr:x>0.98106</cdr:x>
      <cdr:y>0.68256</cdr:y>
    </cdr:to>
    <cdr:sp macro="" textlink="">
      <cdr:nvSpPr>
        <cdr:cNvPr id="4" name="Text Box 2"/>
        <cdr:cNvSpPr txBox="1">
          <a:spLocks xmlns:a="http://schemas.openxmlformats.org/drawingml/2006/main" noChangeArrowheads="1"/>
        </cdr:cNvSpPr>
      </cdr:nvSpPr>
      <cdr:spPr bwMode="auto">
        <a:xfrm xmlns:a="http://schemas.openxmlformats.org/drawingml/2006/main">
          <a:off x="2621357" y="2004309"/>
          <a:ext cx="305062" cy="42503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利用件数</a:t>
          </a:r>
        </a:p>
      </cdr:txBody>
    </cdr:sp>
  </cdr:relSizeAnchor>
  <cdr:relSizeAnchor xmlns:cdr="http://schemas.openxmlformats.org/drawingml/2006/chartDrawing">
    <cdr:from>
      <cdr:x>0.82007</cdr:x>
      <cdr:y>0.11796</cdr:y>
    </cdr:from>
    <cdr:to>
      <cdr:x>0.8619</cdr:x>
      <cdr:y>0.28866</cdr:y>
    </cdr:to>
    <cdr:sp macro="" textlink="">
      <cdr:nvSpPr>
        <cdr:cNvPr id="5" name="AutoShape 3"/>
        <cdr:cNvSpPr>
          <a:spLocks xmlns:a="http://schemas.openxmlformats.org/drawingml/2006/main"/>
        </cdr:cNvSpPr>
      </cdr:nvSpPr>
      <cdr:spPr bwMode="auto">
        <a:xfrm xmlns:a="http://schemas.openxmlformats.org/drawingml/2006/main">
          <a:off x="2257435" y="435958"/>
          <a:ext cx="115146" cy="630856"/>
        </a:xfrm>
        <a:prstGeom xmlns:a="http://schemas.openxmlformats.org/drawingml/2006/main" prst="rightBrace">
          <a:avLst>
            <a:gd name="adj1" fmla="val 31915"/>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0.82237</cdr:x>
      <cdr:y>0.28866</cdr:y>
    </cdr:from>
    <cdr:to>
      <cdr:x>0.86587</cdr:x>
      <cdr:y>0.90763</cdr:y>
    </cdr:to>
    <cdr:sp macro="" textlink="">
      <cdr:nvSpPr>
        <cdr:cNvPr id="6" name="AutoShape 3"/>
        <cdr:cNvSpPr>
          <a:spLocks xmlns:a="http://schemas.openxmlformats.org/drawingml/2006/main"/>
        </cdr:cNvSpPr>
      </cdr:nvSpPr>
      <cdr:spPr bwMode="auto">
        <a:xfrm xmlns:a="http://schemas.openxmlformats.org/drawingml/2006/main">
          <a:off x="2263766" y="1066814"/>
          <a:ext cx="119744" cy="2287527"/>
        </a:xfrm>
        <a:prstGeom xmlns:a="http://schemas.openxmlformats.org/drawingml/2006/main" prst="rightBrace">
          <a:avLst>
            <a:gd name="adj1" fmla="val 31915"/>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drawings/drawing2.xml><?xml version="1.0" encoding="utf-8"?>
<c:userShapes xmlns:c="http://schemas.openxmlformats.org/drawingml/2006/chart">
  <cdr:relSizeAnchor xmlns:cdr="http://schemas.openxmlformats.org/drawingml/2006/chartDrawing">
    <cdr:from>
      <cdr:x>0.87531</cdr:x>
      <cdr:y>0.31514</cdr:y>
    </cdr:from>
    <cdr:to>
      <cdr:x>0.99782</cdr:x>
      <cdr:y>0.4529</cdr:y>
    </cdr:to>
    <cdr:sp macro="" textlink="">
      <cdr:nvSpPr>
        <cdr:cNvPr id="131073" name="Text Box 1"/>
        <cdr:cNvSpPr txBox="1">
          <a:spLocks xmlns:a="http://schemas.openxmlformats.org/drawingml/2006/main" noChangeArrowheads="1"/>
        </cdr:cNvSpPr>
      </cdr:nvSpPr>
      <cdr:spPr bwMode="auto">
        <a:xfrm xmlns:a="http://schemas.openxmlformats.org/drawingml/2006/main">
          <a:off x="2545654" y="1082627"/>
          <a:ext cx="356296" cy="47325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未利用件数</a:t>
          </a:r>
        </a:p>
      </cdr:txBody>
    </cdr:sp>
  </cdr:relSizeAnchor>
  <cdr:relSizeAnchor xmlns:cdr="http://schemas.openxmlformats.org/drawingml/2006/chartDrawing">
    <cdr:from>
      <cdr:x>0.89122</cdr:x>
      <cdr:y>0.70597</cdr:y>
    </cdr:from>
    <cdr:to>
      <cdr:x>0.9879</cdr:x>
      <cdr:y>0.83499</cdr:y>
    </cdr:to>
    <cdr:sp macro="" textlink="">
      <cdr:nvSpPr>
        <cdr:cNvPr id="131074" name="Text Box 2"/>
        <cdr:cNvSpPr txBox="1">
          <a:spLocks xmlns:a="http://schemas.openxmlformats.org/drawingml/2006/main" noChangeArrowheads="1"/>
        </cdr:cNvSpPr>
      </cdr:nvSpPr>
      <cdr:spPr bwMode="auto">
        <a:xfrm xmlns:a="http://schemas.openxmlformats.org/drawingml/2006/main">
          <a:off x="2716889" y="2371573"/>
          <a:ext cx="294729" cy="43341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利用件数</a:t>
          </a:r>
        </a:p>
      </cdr:txBody>
    </cdr:sp>
  </cdr:relSizeAnchor>
  <cdr:relSizeAnchor xmlns:cdr="http://schemas.openxmlformats.org/drawingml/2006/chartDrawing">
    <cdr:from>
      <cdr:x>0.84526</cdr:x>
      <cdr:y>0.1595</cdr:y>
    </cdr:from>
    <cdr:to>
      <cdr:x>0.88342</cdr:x>
      <cdr:y>0.55039</cdr:y>
    </cdr:to>
    <cdr:sp macro="" textlink="">
      <cdr:nvSpPr>
        <cdr:cNvPr id="131075" name="AutoShape 3"/>
        <cdr:cNvSpPr>
          <a:spLocks xmlns:a="http://schemas.openxmlformats.org/drawingml/2006/main"/>
        </cdr:cNvSpPr>
      </cdr:nvSpPr>
      <cdr:spPr bwMode="auto">
        <a:xfrm xmlns:a="http://schemas.openxmlformats.org/drawingml/2006/main">
          <a:off x="2457449" y="551068"/>
          <a:ext cx="110935" cy="1350482"/>
        </a:xfrm>
        <a:prstGeom xmlns:a="http://schemas.openxmlformats.org/drawingml/2006/main" prst="rightBrace">
          <a:avLst>
            <a:gd name="adj1" fmla="val 74242"/>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0.37896</cdr:x>
      <cdr:y>0.45099</cdr:y>
    </cdr:from>
    <cdr:to>
      <cdr:x>0.64319</cdr:x>
      <cdr:y>0.49984</cdr:y>
    </cdr:to>
    <cdr:sp macro="" textlink="">
      <cdr:nvSpPr>
        <cdr:cNvPr id="131079" name="Text Box 7"/>
        <cdr:cNvSpPr txBox="1">
          <a:spLocks xmlns:a="http://schemas.openxmlformats.org/drawingml/2006/main" noChangeArrowheads="1"/>
        </cdr:cNvSpPr>
      </cdr:nvSpPr>
      <cdr:spPr bwMode="auto">
        <a:xfrm xmlns:a="http://schemas.openxmlformats.org/drawingml/2006/main">
          <a:off x="1102129" y="1549309"/>
          <a:ext cx="768460" cy="167817"/>
        </a:xfrm>
        <a:prstGeom xmlns:a="http://schemas.openxmlformats.org/drawingml/2006/main" prst="rect">
          <a:avLst/>
        </a:prstGeom>
        <a:solidFill xmlns:a="http://schemas.openxmlformats.org/drawingml/2006/main">
          <a:srgbClr val="FFFFFF"/>
        </a:solidFill>
        <a:ln xmlns:a="http://schemas.openxmlformats.org/drawingml/2006/main" w="6350">
          <a:solidFill>
            <a:srgbClr val="000000"/>
          </a:solidFill>
          <a:miter lim="800000"/>
          <a:headEnd/>
          <a:tailEnd/>
        </a:ln>
      </cdr:spPr>
      <cdr:txBody>
        <a:bodyPr xmlns:a="http://schemas.openxmlformats.org/drawingml/2006/main" vertOverflow="clip" wrap="square" lIns="27432" tIns="18288" rIns="27432" bIns="18288"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防衛目的件数</a:t>
          </a:r>
        </a:p>
      </cdr:txBody>
    </cdr:sp>
  </cdr:relSizeAnchor>
  <cdr:relSizeAnchor xmlns:cdr="http://schemas.openxmlformats.org/drawingml/2006/chartDrawing">
    <cdr:from>
      <cdr:x>0</cdr:x>
      <cdr:y>0</cdr:y>
    </cdr:from>
    <cdr:to>
      <cdr:x>0.31782</cdr:x>
      <cdr:y>0.05787</cdr:y>
    </cdr:to>
    <cdr:sp macro="" textlink="">
      <cdr:nvSpPr>
        <cdr:cNvPr id="7" name="Text Box 7"/>
        <cdr:cNvSpPr txBox="1">
          <a:spLocks xmlns:a="http://schemas.openxmlformats.org/drawingml/2006/main" noChangeArrowheads="1"/>
        </cdr:cNvSpPr>
      </cdr:nvSpPr>
      <cdr:spPr bwMode="auto">
        <a:xfrm xmlns:a="http://schemas.openxmlformats.org/drawingml/2006/main">
          <a:off x="0" y="0"/>
          <a:ext cx="889000" cy="198804"/>
        </a:xfrm>
        <a:prstGeom xmlns:a="http://schemas.openxmlformats.org/drawingml/2006/main" prst="rect">
          <a:avLst/>
        </a:prstGeom>
        <a:noFill xmlns:a="http://schemas.openxmlformats.org/drawingml/2006/main"/>
        <a:ln xmlns:a="http://schemas.openxmlformats.org/drawingml/2006/main" w="6350">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権利所有件数（件）</a:t>
          </a:r>
        </a:p>
      </cdr:txBody>
    </cdr:sp>
  </cdr:relSizeAnchor>
  <cdr:relSizeAnchor xmlns:cdr="http://schemas.openxmlformats.org/drawingml/2006/chartDrawing">
    <cdr:from>
      <cdr:x>0.84279</cdr:x>
      <cdr:y>0.55083</cdr:y>
    </cdr:from>
    <cdr:to>
      <cdr:x>0.88072</cdr:x>
      <cdr:y>0.92661</cdr:y>
    </cdr:to>
    <cdr:sp macro="" textlink="">
      <cdr:nvSpPr>
        <cdr:cNvPr id="8" name="AutoShape 3"/>
        <cdr:cNvSpPr>
          <a:spLocks xmlns:a="http://schemas.openxmlformats.org/drawingml/2006/main"/>
        </cdr:cNvSpPr>
      </cdr:nvSpPr>
      <cdr:spPr bwMode="auto">
        <a:xfrm xmlns:a="http://schemas.openxmlformats.org/drawingml/2006/main">
          <a:off x="2451100" y="1892288"/>
          <a:ext cx="110287" cy="1290936"/>
        </a:xfrm>
        <a:prstGeom xmlns:a="http://schemas.openxmlformats.org/drawingml/2006/main" prst="rightBrace">
          <a:avLst>
            <a:gd name="adj1" fmla="val 74242"/>
            <a:gd name="adj2" fmla="val 49508"/>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0.87245</cdr:x>
      <cdr:y>0.23714</cdr:y>
    </cdr:from>
    <cdr:to>
      <cdr:x>1</cdr:x>
      <cdr:y>0.33255</cdr:y>
    </cdr:to>
    <cdr:sp macro="" textlink="">
      <cdr:nvSpPr>
        <cdr:cNvPr id="132097" name="Text Box 1"/>
        <cdr:cNvSpPr txBox="1">
          <a:spLocks xmlns:a="http://schemas.openxmlformats.org/drawingml/2006/main" noChangeArrowheads="1"/>
        </cdr:cNvSpPr>
      </cdr:nvSpPr>
      <cdr:spPr bwMode="auto">
        <a:xfrm xmlns:a="http://schemas.openxmlformats.org/drawingml/2006/main">
          <a:off x="2511395" y="794368"/>
          <a:ext cx="367160" cy="31960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未利用件数</a:t>
          </a:r>
        </a:p>
      </cdr:txBody>
    </cdr:sp>
  </cdr:relSizeAnchor>
  <cdr:relSizeAnchor xmlns:cdr="http://schemas.openxmlformats.org/drawingml/2006/chartDrawing">
    <cdr:from>
      <cdr:x>0.8819</cdr:x>
      <cdr:y>0.65339</cdr:y>
    </cdr:from>
    <cdr:to>
      <cdr:x>0.99302</cdr:x>
      <cdr:y>0.74886</cdr:y>
    </cdr:to>
    <cdr:sp macro="" textlink="">
      <cdr:nvSpPr>
        <cdr:cNvPr id="132098" name="Text Box 2"/>
        <cdr:cNvSpPr txBox="1">
          <a:spLocks xmlns:a="http://schemas.openxmlformats.org/drawingml/2006/main" noChangeArrowheads="1"/>
        </cdr:cNvSpPr>
      </cdr:nvSpPr>
      <cdr:spPr bwMode="auto">
        <a:xfrm xmlns:a="http://schemas.openxmlformats.org/drawingml/2006/main">
          <a:off x="2538612" y="2188730"/>
          <a:ext cx="319837" cy="31980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利用件数</a:t>
          </a:r>
        </a:p>
      </cdr:txBody>
    </cdr:sp>
  </cdr:relSizeAnchor>
  <cdr:relSizeAnchor xmlns:cdr="http://schemas.openxmlformats.org/drawingml/2006/chartDrawing">
    <cdr:from>
      <cdr:x>0.8492</cdr:x>
      <cdr:y>0.06488</cdr:y>
    </cdr:from>
    <cdr:to>
      <cdr:x>0.88175</cdr:x>
      <cdr:y>0.48987</cdr:y>
    </cdr:to>
    <cdr:sp macro="" textlink="">
      <cdr:nvSpPr>
        <cdr:cNvPr id="132099" name="AutoShape 3"/>
        <cdr:cNvSpPr>
          <a:spLocks xmlns:a="http://schemas.openxmlformats.org/drawingml/2006/main"/>
        </cdr:cNvSpPr>
      </cdr:nvSpPr>
      <cdr:spPr bwMode="auto">
        <a:xfrm xmlns:a="http://schemas.openxmlformats.org/drawingml/2006/main">
          <a:off x="2244481" y="225041"/>
          <a:ext cx="86031" cy="1474105"/>
        </a:xfrm>
        <a:prstGeom xmlns:a="http://schemas.openxmlformats.org/drawingml/2006/main" prst="rightBrace">
          <a:avLst>
            <a:gd name="adj1" fmla="val 66198"/>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0.34063</cdr:x>
      <cdr:y>0.2559</cdr:y>
    </cdr:from>
    <cdr:to>
      <cdr:x>0.62458</cdr:x>
      <cdr:y>0.30423</cdr:y>
    </cdr:to>
    <cdr:sp macro="" textlink="">
      <cdr:nvSpPr>
        <cdr:cNvPr id="132101" name="Text Box 5"/>
        <cdr:cNvSpPr txBox="1">
          <a:spLocks xmlns:a="http://schemas.openxmlformats.org/drawingml/2006/main" noChangeArrowheads="1"/>
        </cdr:cNvSpPr>
      </cdr:nvSpPr>
      <cdr:spPr bwMode="auto">
        <a:xfrm xmlns:a="http://schemas.openxmlformats.org/drawingml/2006/main">
          <a:off x="976582" y="865299"/>
          <a:ext cx="814117" cy="163401"/>
        </a:xfrm>
        <a:prstGeom xmlns:a="http://schemas.openxmlformats.org/drawingml/2006/main" prst="rect">
          <a:avLst/>
        </a:prstGeom>
        <a:solidFill xmlns:a="http://schemas.openxmlformats.org/drawingml/2006/main">
          <a:srgbClr val="FFFFFF"/>
        </a:solidFill>
        <a:ln xmlns:a="http://schemas.openxmlformats.org/drawingml/2006/main" w="6350">
          <a:solidFill>
            <a:srgbClr val="000000"/>
          </a:solid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防衛目的件数</a:t>
          </a:r>
        </a:p>
      </cdr:txBody>
    </cdr:sp>
  </cdr:relSizeAnchor>
  <cdr:relSizeAnchor xmlns:cdr="http://schemas.openxmlformats.org/drawingml/2006/chartDrawing">
    <cdr:from>
      <cdr:x>0.2392</cdr:x>
      <cdr:y>0</cdr:y>
    </cdr:from>
    <cdr:to>
      <cdr:x>0.57475</cdr:x>
      <cdr:y>0.05634</cdr:y>
    </cdr:to>
    <cdr:sp macro="" textlink="">
      <cdr:nvSpPr>
        <cdr:cNvPr id="2" name="テキスト ボックス 1"/>
        <cdr:cNvSpPr txBox="1"/>
      </cdr:nvSpPr>
      <cdr:spPr>
        <a:xfrm xmlns:a="http://schemas.openxmlformats.org/drawingml/2006/main">
          <a:off x="685800" y="0"/>
          <a:ext cx="9620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0.31415</cdr:x>
      <cdr:y>0.04972</cdr:y>
    </cdr:to>
    <cdr:sp macro="" textlink="">
      <cdr:nvSpPr>
        <cdr:cNvPr id="3" name="テキスト ボックス 2"/>
        <cdr:cNvSpPr txBox="1"/>
      </cdr:nvSpPr>
      <cdr:spPr>
        <a:xfrm xmlns:a="http://schemas.openxmlformats.org/drawingml/2006/main">
          <a:off x="0" y="0"/>
          <a:ext cx="831850" cy="1714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a:pPr>
          <a:r>
            <a:rPr lang="ja-JP" altLang="ja-JP" sz="800" b="0" i="0" baseline="0">
              <a:effectLst/>
              <a:latin typeface="ＭＳ Ｐゴシック" panose="020B0600070205080204" pitchFamily="50" charset="-128"/>
              <a:ea typeface="+mn-ea"/>
              <a:cs typeface="+mn-cs"/>
            </a:rPr>
            <a:t>利用率（％）</a:t>
          </a:r>
          <a:endParaRPr lang="ja-JP" altLang="ja-JP" sz="800">
            <a:effectLst/>
            <a:latin typeface="ＭＳ Ｐゴシック" panose="020B0600070205080204" pitchFamily="50" charset="-128"/>
          </a:endParaRPr>
        </a:p>
        <a:p xmlns:a="http://schemas.openxmlformats.org/drawingml/2006/main">
          <a:pPr algn="l">
            <a:lnSpc>
              <a:spcPts val="900"/>
            </a:lnSpc>
          </a:pPr>
          <a:endParaRPr lang="ja-JP" altLang="en-US" sz="800">
            <a:latin typeface="ＭＳ Ｐゴシック" panose="020B0600070205080204" pitchFamily="50" charset="-128"/>
          </a:endParaRPr>
        </a:p>
      </cdr:txBody>
    </cdr:sp>
  </cdr:relSizeAnchor>
  <cdr:relSizeAnchor xmlns:cdr="http://schemas.openxmlformats.org/drawingml/2006/chartDrawing">
    <cdr:from>
      <cdr:x>0.84892</cdr:x>
      <cdr:y>0.48987</cdr:y>
    </cdr:from>
    <cdr:to>
      <cdr:x>0.8753</cdr:x>
      <cdr:y>0.89853</cdr:y>
    </cdr:to>
    <cdr:sp macro="" textlink="">
      <cdr:nvSpPr>
        <cdr:cNvPr id="9" name="AutoShape 3"/>
        <cdr:cNvSpPr>
          <a:spLocks xmlns:a="http://schemas.openxmlformats.org/drawingml/2006/main"/>
        </cdr:cNvSpPr>
      </cdr:nvSpPr>
      <cdr:spPr bwMode="auto">
        <a:xfrm xmlns:a="http://schemas.openxmlformats.org/drawingml/2006/main">
          <a:off x="2247901" y="1689100"/>
          <a:ext cx="69850" cy="1409076"/>
        </a:xfrm>
        <a:prstGeom xmlns:a="http://schemas.openxmlformats.org/drawingml/2006/main" prst="rightBrace">
          <a:avLst>
            <a:gd name="adj1" fmla="val 66198"/>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177801</xdr:colOff>
      <xdr:row>6</xdr:row>
      <xdr:rowOff>15875</xdr:rowOff>
    </xdr:from>
    <xdr:to>
      <xdr:col>6</xdr:col>
      <xdr:colOff>501650</xdr:colOff>
      <xdr:row>28</xdr:row>
      <xdr:rowOff>82550</xdr:rowOff>
    </xdr:to>
    <xdr:graphicFrame macro="">
      <xdr:nvGraphicFramePr>
        <xdr:cNvPr id="2" name="グラフ 2">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387350</xdr:colOff>
      <xdr:row>6</xdr:row>
      <xdr:rowOff>88900</xdr:rowOff>
    </xdr:from>
    <xdr:to>
      <xdr:col>12</xdr:col>
      <xdr:colOff>25400</xdr:colOff>
      <xdr:row>28</xdr:row>
      <xdr:rowOff>117475</xdr:rowOff>
    </xdr:to>
    <xdr:graphicFrame macro="">
      <xdr:nvGraphicFramePr>
        <xdr:cNvPr id="3" name="グラフ 3">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5</xdr:row>
      <xdr:rowOff>133350</xdr:rowOff>
    </xdr:from>
    <xdr:to>
      <xdr:col>10</xdr:col>
      <xdr:colOff>530225</xdr:colOff>
      <xdr:row>26</xdr:row>
      <xdr:rowOff>114300</xdr:rowOff>
    </xdr:to>
    <xdr:graphicFrame macro="">
      <xdr:nvGraphicFramePr>
        <xdr:cNvPr id="2" name="グラフ 7">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0.87245</cdr:x>
      <cdr:y>0.2507</cdr:y>
    </cdr:from>
    <cdr:to>
      <cdr:x>1</cdr:x>
      <cdr:y>0.34611</cdr:y>
    </cdr:to>
    <cdr:sp macro="" textlink="">
      <cdr:nvSpPr>
        <cdr:cNvPr id="132097" name="Text Box 1"/>
        <cdr:cNvSpPr txBox="1">
          <a:spLocks xmlns:a="http://schemas.openxmlformats.org/drawingml/2006/main" noChangeArrowheads="1"/>
        </cdr:cNvSpPr>
      </cdr:nvSpPr>
      <cdr:spPr bwMode="auto">
        <a:xfrm xmlns:a="http://schemas.openxmlformats.org/drawingml/2006/main">
          <a:off x="2509646" y="847695"/>
          <a:ext cx="366904" cy="32261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未利用件数</a:t>
          </a:r>
        </a:p>
      </cdr:txBody>
    </cdr:sp>
  </cdr:relSizeAnchor>
  <cdr:relSizeAnchor xmlns:cdr="http://schemas.openxmlformats.org/drawingml/2006/chartDrawing">
    <cdr:from>
      <cdr:x>0.88713</cdr:x>
      <cdr:y>0.65868</cdr:y>
    </cdr:from>
    <cdr:to>
      <cdr:x>0.99824</cdr:x>
      <cdr:y>0.75415</cdr:y>
    </cdr:to>
    <cdr:sp macro="" textlink="">
      <cdr:nvSpPr>
        <cdr:cNvPr id="132098" name="Text Box 2"/>
        <cdr:cNvSpPr txBox="1">
          <a:spLocks xmlns:a="http://schemas.openxmlformats.org/drawingml/2006/main" noChangeArrowheads="1"/>
        </cdr:cNvSpPr>
      </cdr:nvSpPr>
      <cdr:spPr bwMode="auto">
        <a:xfrm xmlns:a="http://schemas.openxmlformats.org/drawingml/2006/main">
          <a:off x="2556702" y="2246064"/>
          <a:ext cx="320219" cy="32554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利用件数</a:t>
          </a:r>
        </a:p>
      </cdr:txBody>
    </cdr:sp>
  </cdr:relSizeAnchor>
  <cdr:relSizeAnchor xmlns:cdr="http://schemas.openxmlformats.org/drawingml/2006/chartDrawing">
    <cdr:from>
      <cdr:x>0.84079</cdr:x>
      <cdr:y>0.0692</cdr:y>
    </cdr:from>
    <cdr:to>
      <cdr:x>0.87512</cdr:x>
      <cdr:y>0.49573</cdr:y>
    </cdr:to>
    <cdr:sp macro="" textlink="">
      <cdr:nvSpPr>
        <cdr:cNvPr id="132099" name="AutoShape 3"/>
        <cdr:cNvSpPr>
          <a:spLocks xmlns:a="http://schemas.openxmlformats.org/drawingml/2006/main"/>
        </cdr:cNvSpPr>
      </cdr:nvSpPr>
      <cdr:spPr bwMode="auto">
        <a:xfrm xmlns:a="http://schemas.openxmlformats.org/drawingml/2006/main">
          <a:off x="2241197" y="234504"/>
          <a:ext cx="91513" cy="1445423"/>
        </a:xfrm>
        <a:prstGeom xmlns:a="http://schemas.openxmlformats.org/drawingml/2006/main" prst="rightBrace">
          <a:avLst>
            <a:gd name="adj1" fmla="val 66198"/>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0.84608</cdr:x>
      <cdr:y>0.49573</cdr:y>
    </cdr:from>
    <cdr:to>
      <cdr:x>0.8752</cdr:x>
      <cdr:y>0.89965</cdr:y>
    </cdr:to>
    <cdr:sp macro="" textlink="">
      <cdr:nvSpPr>
        <cdr:cNvPr id="132100" name="AutoShape 4"/>
        <cdr:cNvSpPr>
          <a:spLocks xmlns:a="http://schemas.openxmlformats.org/drawingml/2006/main"/>
        </cdr:cNvSpPr>
      </cdr:nvSpPr>
      <cdr:spPr bwMode="auto">
        <a:xfrm xmlns:a="http://schemas.openxmlformats.org/drawingml/2006/main">
          <a:off x="2255308" y="1679928"/>
          <a:ext cx="77612" cy="1368777"/>
        </a:xfrm>
        <a:prstGeom xmlns:a="http://schemas.openxmlformats.org/drawingml/2006/main" prst="rightBrace">
          <a:avLst>
            <a:gd name="adj1" fmla="val 62781"/>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0.34394</cdr:x>
      <cdr:y>0.23055</cdr:y>
    </cdr:from>
    <cdr:to>
      <cdr:x>0.62789</cdr:x>
      <cdr:y>0.27888</cdr:y>
    </cdr:to>
    <cdr:sp macro="" textlink="">
      <cdr:nvSpPr>
        <cdr:cNvPr id="132101" name="Text Box 5"/>
        <cdr:cNvSpPr txBox="1">
          <a:spLocks xmlns:a="http://schemas.openxmlformats.org/drawingml/2006/main" noChangeArrowheads="1"/>
        </cdr:cNvSpPr>
      </cdr:nvSpPr>
      <cdr:spPr bwMode="auto">
        <a:xfrm xmlns:a="http://schemas.openxmlformats.org/drawingml/2006/main">
          <a:off x="989364" y="779569"/>
          <a:ext cx="816797" cy="163422"/>
        </a:xfrm>
        <a:prstGeom xmlns:a="http://schemas.openxmlformats.org/drawingml/2006/main" prst="rect">
          <a:avLst/>
        </a:prstGeom>
        <a:solidFill xmlns:a="http://schemas.openxmlformats.org/drawingml/2006/main">
          <a:srgbClr val="FFFFFF"/>
        </a:solidFill>
        <a:ln xmlns:a="http://schemas.openxmlformats.org/drawingml/2006/main" w="6350">
          <a:solidFill>
            <a:srgbClr val="000000"/>
          </a:solid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防衛目的件数</a:t>
          </a:r>
        </a:p>
      </cdr:txBody>
    </cdr:sp>
  </cdr:relSizeAnchor>
  <cdr:relSizeAnchor xmlns:cdr="http://schemas.openxmlformats.org/drawingml/2006/chartDrawing">
    <cdr:from>
      <cdr:x>0.2392</cdr:x>
      <cdr:y>0</cdr:y>
    </cdr:from>
    <cdr:to>
      <cdr:x>0.57475</cdr:x>
      <cdr:y>0.05634</cdr:y>
    </cdr:to>
    <cdr:sp macro="" textlink="">
      <cdr:nvSpPr>
        <cdr:cNvPr id="2" name="テキスト ボックス 1"/>
        <cdr:cNvSpPr txBox="1"/>
      </cdr:nvSpPr>
      <cdr:spPr>
        <a:xfrm xmlns:a="http://schemas.openxmlformats.org/drawingml/2006/main">
          <a:off x="685800" y="0"/>
          <a:ext cx="9620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0.32464</cdr:x>
      <cdr:y>0.05642</cdr:y>
    </cdr:to>
    <cdr:sp macro="" textlink="">
      <cdr:nvSpPr>
        <cdr:cNvPr id="3" name="テキスト ボックス 2"/>
        <cdr:cNvSpPr txBox="1"/>
      </cdr:nvSpPr>
      <cdr:spPr>
        <a:xfrm xmlns:a="http://schemas.openxmlformats.org/drawingml/2006/main">
          <a:off x="0" y="0"/>
          <a:ext cx="865364" cy="19120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a:pPr>
          <a:r>
            <a:rPr lang="ja-JP" altLang="ja-JP" sz="800" b="0" i="0" baseline="0">
              <a:effectLst/>
              <a:latin typeface="ＭＳ Ｐゴシック" panose="020B0600070205080204" pitchFamily="50" charset="-128"/>
              <a:ea typeface="+mn-ea"/>
              <a:cs typeface="+mn-cs"/>
            </a:rPr>
            <a:t>利用率（％）</a:t>
          </a:r>
          <a:endParaRPr lang="ja-JP" altLang="ja-JP" sz="800">
            <a:effectLst/>
            <a:latin typeface="ＭＳ Ｐゴシック" panose="020B0600070205080204" pitchFamily="50" charset="-128"/>
          </a:endParaRPr>
        </a:p>
        <a:p xmlns:a="http://schemas.openxmlformats.org/drawingml/2006/main">
          <a:pPr algn="l">
            <a:lnSpc>
              <a:spcPts val="900"/>
            </a:lnSpc>
          </a:pPr>
          <a:endParaRPr lang="ja-JP" altLang="en-US" sz="800">
            <a:latin typeface="ＭＳ Ｐゴシック" panose="020B0600070205080204" pitchFamily="50" charset="-128"/>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28575</xdr:colOff>
      <xdr:row>9</xdr:row>
      <xdr:rowOff>95250</xdr:rowOff>
    </xdr:from>
    <xdr:to>
      <xdr:col>6</xdr:col>
      <xdr:colOff>6350</xdr:colOff>
      <xdr:row>30</xdr:row>
      <xdr:rowOff>57150</xdr:rowOff>
    </xdr:to>
    <xdr:graphicFrame macro="">
      <xdr:nvGraphicFramePr>
        <xdr:cNvPr id="2" name="グラフ 4">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9</xdr:row>
      <xdr:rowOff>158750</xdr:rowOff>
    </xdr:from>
    <xdr:to>
      <xdr:col>11</xdr:col>
      <xdr:colOff>76200</xdr:colOff>
      <xdr:row>31</xdr:row>
      <xdr:rowOff>3175</xdr:rowOff>
    </xdr:to>
    <xdr:graphicFrame macro="">
      <xdr:nvGraphicFramePr>
        <xdr:cNvPr id="3" name="グラフ 7">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0.87044</cdr:x>
      <cdr:y>0.26743</cdr:y>
    </cdr:from>
    <cdr:to>
      <cdr:x>0.98758</cdr:x>
      <cdr:y>0.39402</cdr:y>
    </cdr:to>
    <cdr:sp macro="" textlink="">
      <cdr:nvSpPr>
        <cdr:cNvPr id="134145" name="Text Box 1"/>
        <cdr:cNvSpPr txBox="1">
          <a:spLocks xmlns:a="http://schemas.openxmlformats.org/drawingml/2006/main" noChangeArrowheads="1"/>
        </cdr:cNvSpPr>
      </cdr:nvSpPr>
      <cdr:spPr bwMode="auto">
        <a:xfrm xmlns:a="http://schemas.openxmlformats.org/drawingml/2006/main">
          <a:off x="2497700" y="922512"/>
          <a:ext cx="336129" cy="43667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未利用件数</a:t>
          </a:r>
        </a:p>
      </cdr:txBody>
    </cdr:sp>
  </cdr:relSizeAnchor>
  <cdr:relSizeAnchor xmlns:cdr="http://schemas.openxmlformats.org/drawingml/2006/chartDrawing">
    <cdr:from>
      <cdr:x>0.87695</cdr:x>
      <cdr:y>0.64207</cdr:y>
    </cdr:from>
    <cdr:to>
      <cdr:x>0.97505</cdr:x>
      <cdr:y>0.75289</cdr:y>
    </cdr:to>
    <cdr:sp macro="" textlink="">
      <cdr:nvSpPr>
        <cdr:cNvPr id="134146" name="Text Box 2"/>
        <cdr:cNvSpPr txBox="1">
          <a:spLocks xmlns:a="http://schemas.openxmlformats.org/drawingml/2006/main" noChangeArrowheads="1"/>
        </cdr:cNvSpPr>
      </cdr:nvSpPr>
      <cdr:spPr bwMode="auto">
        <a:xfrm xmlns:a="http://schemas.openxmlformats.org/drawingml/2006/main">
          <a:off x="2691738" y="2142806"/>
          <a:ext cx="301112" cy="36984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利用件数</a:t>
          </a:r>
        </a:p>
      </cdr:txBody>
    </cdr:sp>
  </cdr:relSizeAnchor>
  <cdr:relSizeAnchor xmlns:cdr="http://schemas.openxmlformats.org/drawingml/2006/chartDrawing">
    <cdr:from>
      <cdr:x>0.83578</cdr:x>
      <cdr:y>0.42037</cdr:y>
    </cdr:from>
    <cdr:to>
      <cdr:x>0.87441</cdr:x>
      <cdr:y>0.93293</cdr:y>
    </cdr:to>
    <cdr:sp macro="" textlink="">
      <cdr:nvSpPr>
        <cdr:cNvPr id="134148" name="AutoShape 4"/>
        <cdr:cNvSpPr>
          <a:spLocks xmlns:a="http://schemas.openxmlformats.org/drawingml/2006/main"/>
        </cdr:cNvSpPr>
      </cdr:nvSpPr>
      <cdr:spPr bwMode="auto">
        <a:xfrm xmlns:a="http://schemas.openxmlformats.org/drawingml/2006/main">
          <a:off x="2398237" y="1450073"/>
          <a:ext cx="110865" cy="1768084"/>
        </a:xfrm>
        <a:prstGeom xmlns:a="http://schemas.openxmlformats.org/drawingml/2006/main" prst="rightBrace">
          <a:avLst>
            <a:gd name="adj1" fmla="val 58550"/>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0.37998</cdr:x>
      <cdr:y>0.31105</cdr:y>
    </cdr:from>
    <cdr:to>
      <cdr:x>0.65083</cdr:x>
      <cdr:y>0.35926</cdr:y>
    </cdr:to>
    <cdr:sp macro="" textlink="">
      <cdr:nvSpPr>
        <cdr:cNvPr id="134149" name="Text Box 5"/>
        <cdr:cNvSpPr txBox="1">
          <a:spLocks xmlns:a="http://schemas.openxmlformats.org/drawingml/2006/main" noChangeArrowheads="1"/>
        </cdr:cNvSpPr>
      </cdr:nvSpPr>
      <cdr:spPr bwMode="auto">
        <a:xfrm xmlns:a="http://schemas.openxmlformats.org/drawingml/2006/main">
          <a:off x="1091823" y="1066599"/>
          <a:ext cx="778252" cy="165301"/>
        </a:xfrm>
        <a:prstGeom xmlns:a="http://schemas.openxmlformats.org/drawingml/2006/main" prst="rect">
          <a:avLst/>
        </a:prstGeom>
        <a:solidFill xmlns:a="http://schemas.openxmlformats.org/drawingml/2006/main">
          <a:srgbClr val="FFFFFF"/>
        </a:solidFill>
        <a:ln xmlns:a="http://schemas.openxmlformats.org/drawingml/2006/main" w="6350">
          <a:solidFill>
            <a:srgbClr val="000000"/>
          </a:solidFill>
          <a:miter lim="800000"/>
          <a:headEnd/>
          <a:tailEnd/>
        </a:ln>
      </cdr:spPr>
      <cdr:txBody>
        <a:bodyPr xmlns:a="http://schemas.openxmlformats.org/drawingml/2006/main" vertOverflow="clip" wrap="square" lIns="27432" tIns="18288" rIns="27432" bIns="18288" anchor="b"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防衛目的件数</a:t>
          </a:r>
        </a:p>
      </cdr:txBody>
    </cdr:sp>
  </cdr:relSizeAnchor>
  <cdr:relSizeAnchor xmlns:cdr="http://schemas.openxmlformats.org/drawingml/2006/chartDrawing">
    <cdr:from>
      <cdr:x>0</cdr:x>
      <cdr:y>0</cdr:y>
    </cdr:from>
    <cdr:to>
      <cdr:x>0.34706</cdr:x>
      <cdr:y>0.04688</cdr:y>
    </cdr:to>
    <cdr:sp macro="" textlink="">
      <cdr:nvSpPr>
        <cdr:cNvPr id="7" name="Text Box 5"/>
        <cdr:cNvSpPr txBox="1">
          <a:spLocks xmlns:a="http://schemas.openxmlformats.org/drawingml/2006/main" noChangeArrowheads="1"/>
        </cdr:cNvSpPr>
      </cdr:nvSpPr>
      <cdr:spPr bwMode="auto">
        <a:xfrm xmlns:a="http://schemas.openxmlformats.org/drawingml/2006/main">
          <a:off x="0" y="0"/>
          <a:ext cx="1123948" cy="142875"/>
        </a:xfrm>
        <a:prstGeom xmlns:a="http://schemas.openxmlformats.org/drawingml/2006/main" prst="rect">
          <a:avLst/>
        </a:prstGeom>
        <a:solidFill xmlns:a="http://schemas.openxmlformats.org/drawingml/2006/main">
          <a:srgbClr val="FFFFFF"/>
        </a:solidFill>
        <a:ln xmlns:a="http://schemas.openxmlformats.org/drawingml/2006/main" w="6350">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権利所有件数（件）</a:t>
          </a:r>
        </a:p>
      </cdr:txBody>
    </cdr:sp>
  </cdr:relSizeAnchor>
  <cdr:relSizeAnchor xmlns:cdr="http://schemas.openxmlformats.org/drawingml/2006/chartDrawing">
    <cdr:from>
      <cdr:x>0.83425</cdr:x>
      <cdr:y>0.19177</cdr:y>
    </cdr:from>
    <cdr:to>
      <cdr:x>0.86793</cdr:x>
      <cdr:y>0.4195</cdr:y>
    </cdr:to>
    <cdr:sp macro="" textlink="">
      <cdr:nvSpPr>
        <cdr:cNvPr id="8" name="AutoShape 4"/>
        <cdr:cNvSpPr>
          <a:spLocks xmlns:a="http://schemas.openxmlformats.org/drawingml/2006/main"/>
        </cdr:cNvSpPr>
      </cdr:nvSpPr>
      <cdr:spPr bwMode="auto">
        <a:xfrm xmlns:a="http://schemas.openxmlformats.org/drawingml/2006/main">
          <a:off x="2393866" y="661508"/>
          <a:ext cx="96632" cy="785558"/>
        </a:xfrm>
        <a:prstGeom xmlns:a="http://schemas.openxmlformats.org/drawingml/2006/main" prst="rightBrace">
          <a:avLst>
            <a:gd name="adj1" fmla="val 58550"/>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0.85101</cdr:x>
      <cdr:y>0.19051</cdr:y>
    </cdr:from>
    <cdr:to>
      <cdr:x>1</cdr:x>
      <cdr:y>0.30868</cdr:y>
    </cdr:to>
    <cdr:sp macro="" textlink="">
      <cdr:nvSpPr>
        <cdr:cNvPr id="135169" name="Text Box 1"/>
        <cdr:cNvSpPr txBox="1">
          <a:spLocks xmlns:a="http://schemas.openxmlformats.org/drawingml/2006/main" noChangeArrowheads="1"/>
        </cdr:cNvSpPr>
      </cdr:nvSpPr>
      <cdr:spPr bwMode="auto">
        <a:xfrm xmlns:a="http://schemas.openxmlformats.org/drawingml/2006/main">
          <a:off x="2345298" y="662332"/>
          <a:ext cx="410602" cy="41081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未利用件数</a:t>
          </a:r>
        </a:p>
      </cdr:txBody>
    </cdr:sp>
  </cdr:relSizeAnchor>
  <cdr:relSizeAnchor xmlns:cdr="http://schemas.openxmlformats.org/drawingml/2006/chartDrawing">
    <cdr:from>
      <cdr:x>0.87731</cdr:x>
      <cdr:y>0.57168</cdr:y>
    </cdr:from>
    <cdr:to>
      <cdr:x>0.98425</cdr:x>
      <cdr:y>0.69828</cdr:y>
    </cdr:to>
    <cdr:sp macro="" textlink="">
      <cdr:nvSpPr>
        <cdr:cNvPr id="135170" name="Text Box 2"/>
        <cdr:cNvSpPr txBox="1">
          <a:spLocks xmlns:a="http://schemas.openxmlformats.org/drawingml/2006/main" noChangeArrowheads="1"/>
        </cdr:cNvSpPr>
      </cdr:nvSpPr>
      <cdr:spPr bwMode="auto">
        <a:xfrm xmlns:a="http://schemas.openxmlformats.org/drawingml/2006/main">
          <a:off x="2515263" y="1949401"/>
          <a:ext cx="306600" cy="4317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00" b="0" i="0" u="none" strike="noStrike" baseline="0">
              <a:solidFill>
                <a:srgbClr val="000000"/>
              </a:solidFill>
              <a:latin typeface="ＭＳ Ｐゴシック"/>
              <a:ea typeface="ＭＳ Ｐゴシック"/>
            </a:rPr>
            <a:t>利用件数</a:t>
          </a:r>
        </a:p>
      </cdr:txBody>
    </cdr:sp>
  </cdr:relSizeAnchor>
  <cdr:relSizeAnchor xmlns:cdr="http://schemas.openxmlformats.org/drawingml/2006/chartDrawing">
    <cdr:from>
      <cdr:x>0.82527</cdr:x>
      <cdr:y>0.10671</cdr:y>
    </cdr:from>
    <cdr:to>
      <cdr:x>0.86095</cdr:x>
      <cdr:y>0.35251</cdr:y>
    </cdr:to>
    <cdr:sp macro="" textlink="">
      <cdr:nvSpPr>
        <cdr:cNvPr id="135171" name="AutoShape 3"/>
        <cdr:cNvSpPr>
          <a:spLocks xmlns:a="http://schemas.openxmlformats.org/drawingml/2006/main"/>
        </cdr:cNvSpPr>
      </cdr:nvSpPr>
      <cdr:spPr bwMode="auto">
        <a:xfrm xmlns:a="http://schemas.openxmlformats.org/drawingml/2006/main">
          <a:off x="2263869" y="370978"/>
          <a:ext cx="97878" cy="854555"/>
        </a:xfrm>
        <a:prstGeom xmlns:a="http://schemas.openxmlformats.org/drawingml/2006/main" prst="rightBrace">
          <a:avLst>
            <a:gd name="adj1" fmla="val 31915"/>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0.32974</cdr:x>
      <cdr:y>0.2095</cdr:y>
    </cdr:from>
    <cdr:to>
      <cdr:x>0.61371</cdr:x>
      <cdr:y>0.25623</cdr:y>
    </cdr:to>
    <cdr:sp macro="" textlink="">
      <cdr:nvSpPr>
        <cdr:cNvPr id="135173" name="Text Box 5"/>
        <cdr:cNvSpPr txBox="1">
          <a:spLocks xmlns:a="http://schemas.openxmlformats.org/drawingml/2006/main" noChangeArrowheads="1"/>
        </cdr:cNvSpPr>
      </cdr:nvSpPr>
      <cdr:spPr bwMode="auto">
        <a:xfrm xmlns:a="http://schemas.openxmlformats.org/drawingml/2006/main">
          <a:off x="945379" y="714385"/>
          <a:ext cx="814149" cy="159347"/>
        </a:xfrm>
        <a:prstGeom xmlns:a="http://schemas.openxmlformats.org/drawingml/2006/main" prst="rect">
          <a:avLst/>
        </a:prstGeom>
        <a:solidFill xmlns:a="http://schemas.openxmlformats.org/drawingml/2006/main">
          <a:srgbClr val="FFFFFF"/>
        </a:solidFill>
        <a:ln xmlns:a="http://schemas.openxmlformats.org/drawingml/2006/main" w="6350">
          <a:solidFill>
            <a:srgbClr val="000000"/>
          </a:solidFill>
          <a:miter lim="800000"/>
          <a:headEnd/>
          <a:tailEnd/>
        </a:ln>
      </cdr:spPr>
      <cdr:txBody>
        <a:bodyPr xmlns:a="http://schemas.openxmlformats.org/drawingml/2006/main" vertOverflow="clip" wrap="square" lIns="27432" tIns="18288" rIns="27432" bIns="18288" anchor="t"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防衛目的件数</a:t>
          </a:r>
        </a:p>
      </cdr:txBody>
    </cdr:sp>
  </cdr:relSizeAnchor>
  <cdr:relSizeAnchor xmlns:cdr="http://schemas.openxmlformats.org/drawingml/2006/chartDrawing">
    <cdr:from>
      <cdr:x>0.00396</cdr:x>
      <cdr:y>0</cdr:y>
    </cdr:from>
    <cdr:to>
      <cdr:x>0.2714</cdr:x>
      <cdr:y>0.05538</cdr:y>
    </cdr:to>
    <cdr:sp macro="" textlink="">
      <cdr:nvSpPr>
        <cdr:cNvPr id="7" name="Text Box 5"/>
        <cdr:cNvSpPr txBox="1">
          <a:spLocks xmlns:a="http://schemas.openxmlformats.org/drawingml/2006/main" noChangeArrowheads="1"/>
        </cdr:cNvSpPr>
      </cdr:nvSpPr>
      <cdr:spPr bwMode="auto">
        <a:xfrm xmlns:a="http://schemas.openxmlformats.org/drawingml/2006/main">
          <a:off x="12700" y="0"/>
          <a:ext cx="858462" cy="17143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利用率（％）</a:t>
          </a:r>
        </a:p>
      </cdr:txBody>
    </cdr:sp>
  </cdr:relSizeAnchor>
  <cdr:relSizeAnchor xmlns:cdr="http://schemas.openxmlformats.org/drawingml/2006/chartDrawing">
    <cdr:from>
      <cdr:x>0.82412</cdr:x>
      <cdr:y>0.35391</cdr:y>
    </cdr:from>
    <cdr:to>
      <cdr:x>0.86447</cdr:x>
      <cdr:y>0.89638</cdr:y>
    </cdr:to>
    <cdr:sp macro="" textlink="">
      <cdr:nvSpPr>
        <cdr:cNvPr id="8" name="AutoShape 3"/>
        <cdr:cNvSpPr>
          <a:spLocks xmlns:a="http://schemas.openxmlformats.org/drawingml/2006/main"/>
        </cdr:cNvSpPr>
      </cdr:nvSpPr>
      <cdr:spPr bwMode="auto">
        <a:xfrm xmlns:a="http://schemas.openxmlformats.org/drawingml/2006/main">
          <a:off x="2256692" y="1238006"/>
          <a:ext cx="110491" cy="1897624"/>
        </a:xfrm>
        <a:prstGeom xmlns:a="http://schemas.openxmlformats.org/drawingml/2006/main" prst="rightBrace">
          <a:avLst>
            <a:gd name="adj1" fmla="val 31915"/>
            <a:gd name="adj2" fmla="val 50000"/>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fci99001\00&#20225;&#30011;&#35519;&#26619;&#35506;00\06_&#30693;&#36001;&#21205;&#21521;&#29677;\04_&#30693;&#36001;&#32076;&#28168;&#21205;&#21521;&#20418;\02.&#30693;&#30340;&#36001;&#29987;&#27963;&#21205;&#35519;&#26619;\&#30693;&#27963;2017\26.&#32013;&#20837;&#23550;&#24540;\04.&#26368;&#32066;&#32013;&#21697;\&#32013;&#20837;&#29289;\&#65288;&#65297;&#65289;&#35519;&#26619;&#22577;&#21578;&#26360;&#38651;&#23376;&#12487;&#12540;&#12479;\Excel&#12487;&#12540;&#12479;\H29&#35519;&#26619;&#22577;&#21578;&#26360;&#26412;&#32232;&#20351;&#29992;&#2225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02"/>
      <sheetName val="03"/>
      <sheetName val="04"/>
      <sheetName val="05"/>
      <sheetName val="業種の定義"/>
      <sheetName val="06"/>
      <sheetName val="07"/>
      <sheetName val="08"/>
      <sheetName val="09"/>
      <sheetName val="10"/>
      <sheetName val="11"/>
      <sheetName val="12"/>
      <sheetName val="13"/>
      <sheetName val="14"/>
      <sheetName val="15"/>
      <sheetName val="16-1"/>
      <sheetName val="16-2"/>
      <sheetName val="17-1"/>
      <sheetName val="17-2"/>
      <sheetName val="18-1"/>
      <sheetName val="18-2"/>
      <sheetName val="19-1"/>
      <sheetName val="19-2"/>
      <sheetName val="20-1"/>
      <sheetName val="20-2"/>
      <sheetName val="21"/>
      <sheetName val="22"/>
      <sheetName val="23"/>
      <sheetName val="24"/>
      <sheetName val="25"/>
      <sheetName val="26"/>
      <sheetName val="27-1"/>
      <sheetName val="27-2"/>
      <sheetName val="27-3"/>
      <sheetName val="28-1"/>
      <sheetName val="28-2"/>
      <sheetName val="29"/>
      <sheetName val="30"/>
      <sheetName val="31"/>
      <sheetName val="32"/>
      <sheetName val="33"/>
      <sheetName val="34-1"/>
      <sheetName val="34-2"/>
      <sheetName val="34-3"/>
      <sheetName val="35"/>
      <sheetName val="36"/>
      <sheetName val="37"/>
      <sheetName val="38"/>
      <sheetName val="39"/>
      <sheetName val="40"/>
      <sheetName val="41"/>
      <sheetName val="42"/>
      <sheetName val="43"/>
      <sheetName val="44"/>
      <sheetName val="45-1"/>
      <sheetName val="45-2"/>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1"/>
      <sheetName val="66-2"/>
      <sheetName val="67-1"/>
      <sheetName val="67-2"/>
      <sheetName val="68-1"/>
      <sheetName val="68-2"/>
      <sheetName val="69"/>
      <sheetName val="70-1"/>
      <sheetName val="70-2"/>
      <sheetName val="71-1"/>
      <sheetName val="71-2"/>
      <sheetName val="72"/>
      <sheetName val="1-1"/>
      <sheetName val="1-2"/>
      <sheetName val="1-3(1)"/>
      <sheetName val="1-3(2)"/>
      <sheetName val="1-9"/>
      <sheetName val="第2-2表"/>
      <sheetName val="第2-3表(1)"/>
      <sheetName val="第2-3表(2)"/>
      <sheetName val="第2-4表"/>
      <sheetName val="2-2"/>
      <sheetName val="2-3(1)"/>
      <sheetName val="2-3(2)"/>
      <sheetName val="2-4"/>
      <sheetName val="4-2"/>
      <sheetName val="4-4"/>
      <sheetName val="4-5"/>
      <sheetName val="4-6"/>
      <sheetName val="4-7"/>
      <sheetName val="4-8"/>
      <sheetName val="7-1"/>
      <sheetName val="7-2"/>
      <sheetName val="7-3(1)"/>
      <sheetName val="7-5"/>
      <sheetName val="研究2-2"/>
      <sheetName val="研究2-3(1)"/>
      <sheetName val="研究2-3(2)"/>
      <sheetName val="研究2-4"/>
      <sheetName val="研究2-5"/>
      <sheetName val="LPP1"/>
      <sheetName val="LPP2"/>
      <sheetName val="LPP3"/>
      <sheetName val="計算領域LPP30-1,30-2"/>
      <sheetName val="計算領域LPP70,71,72"/>
      <sheetName val="LPP79"/>
      <sheetName val="3-10"/>
      <sheetName val="3-11"/>
      <sheetName val="計算領域3-10,11"/>
      <sheetName val="4-2 42,44,46"/>
      <sheetName val="パネル 69,70"/>
      <sheetName val="パネル 71"/>
      <sheetName val="LPP30-3,30-4"/>
      <sheetName val="LPP70-3,71-3,72-3"/>
      <sheetName val="特許庁"/>
      <sheetName val="ｱﾒﾘｶHP"/>
      <sheetName val="2-4（国内出願件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row r="34">
          <cell r="C34">
            <v>1643595</v>
          </cell>
        </row>
      </sheetData>
      <sheetData sheetId="132" refreshError="1"/>
      <sheetData sheetId="1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2"/>
  <sheetViews>
    <sheetView zoomScale="115" zoomScaleNormal="115" workbookViewId="0">
      <selection activeCell="F42" sqref="F42"/>
    </sheetView>
  </sheetViews>
  <sheetFormatPr defaultColWidth="8.625" defaultRowHeight="12.95" customHeight="1" x14ac:dyDescent="0.15"/>
  <cols>
    <col min="1" max="1" width="2.625" style="2" customWidth="1"/>
    <col min="2" max="2" width="3.625" style="2" customWidth="1"/>
    <col min="3" max="3" width="14.75" style="2" customWidth="1"/>
    <col min="4" max="11" width="7.625" style="2" customWidth="1"/>
    <col min="12" max="12" width="2.625" style="2" customWidth="1"/>
    <col min="13" max="27" width="8.625" style="2"/>
    <col min="28" max="28" width="8.875" style="2" bestFit="1" customWidth="1"/>
    <col min="29" max="29" width="8.875" style="2" customWidth="1"/>
    <col min="30" max="16384" width="8.625" style="2"/>
  </cols>
  <sheetData>
    <row r="1" spans="1:41" ht="12.95" customHeight="1" x14ac:dyDescent="0.15">
      <c r="A1" s="1" t="s">
        <v>98</v>
      </c>
      <c r="H1" s="3"/>
      <c r="I1" s="3"/>
      <c r="J1" s="4"/>
      <c r="K1" s="4"/>
      <c r="L1" s="4"/>
      <c r="M1" s="4"/>
      <c r="N1" s="4"/>
      <c r="O1" s="5"/>
      <c r="P1" s="6" t="s">
        <v>88</v>
      </c>
      <c r="Q1" s="7"/>
      <c r="R1" s="7"/>
      <c r="S1" s="7"/>
      <c r="T1" s="7"/>
      <c r="U1" s="7"/>
      <c r="V1" s="7"/>
      <c r="W1" s="8"/>
      <c r="X1" s="8"/>
      <c r="Y1" s="9"/>
      <c r="AD1" s="7"/>
      <c r="AE1" s="7"/>
      <c r="AF1" s="7"/>
      <c r="AG1" s="9"/>
      <c r="AH1" s="7"/>
      <c r="AI1" s="7"/>
      <c r="AJ1" s="7"/>
      <c r="AK1" s="7"/>
      <c r="AL1" s="7"/>
      <c r="AM1" s="7"/>
      <c r="AN1" s="9"/>
      <c r="AO1" s="7"/>
    </row>
    <row r="2" spans="1:41" ht="12.95" customHeight="1" x14ac:dyDescent="0.15">
      <c r="A2" s="1"/>
      <c r="C2" s="10"/>
      <c r="H2" s="3"/>
      <c r="I2" s="3"/>
      <c r="J2" s="4"/>
      <c r="K2" s="4"/>
      <c r="L2" s="4"/>
      <c r="M2" s="4"/>
      <c r="N2" s="4"/>
      <c r="P2" s="7"/>
      <c r="Q2" s="7" t="s">
        <v>0</v>
      </c>
      <c r="R2" s="7"/>
      <c r="S2" s="7"/>
      <c r="T2" s="7"/>
      <c r="U2" s="7"/>
      <c r="V2" s="7"/>
      <c r="W2" s="11"/>
      <c r="X2" s="7"/>
      <c r="Y2" s="7"/>
      <c r="AB2" s="12"/>
      <c r="AC2" s="12"/>
      <c r="AD2" s="7"/>
      <c r="AE2" s="7"/>
      <c r="AF2" s="7"/>
      <c r="AG2" s="7"/>
      <c r="AH2" s="13"/>
      <c r="AI2" s="7"/>
      <c r="AJ2" s="7"/>
      <c r="AK2" s="7"/>
      <c r="AL2" s="7"/>
      <c r="AM2" s="7"/>
      <c r="AN2" s="9"/>
      <c r="AO2" s="7"/>
    </row>
    <row r="3" spans="1:41" ht="13.5" customHeight="1" thickBot="1" x14ac:dyDescent="0.2">
      <c r="A3" s="14"/>
      <c r="P3" s="7"/>
      <c r="Q3" s="15"/>
      <c r="R3" s="16"/>
      <c r="S3" s="17" t="s">
        <v>1</v>
      </c>
      <c r="T3" s="17" t="s">
        <v>2</v>
      </c>
      <c r="U3" s="17" t="s">
        <v>3</v>
      </c>
      <c r="V3" s="17" t="s">
        <v>4</v>
      </c>
      <c r="W3" s="17" t="s">
        <v>5</v>
      </c>
      <c r="X3" s="17" t="s">
        <v>6</v>
      </c>
      <c r="Y3" s="17" t="s">
        <v>7</v>
      </c>
      <c r="Z3" s="17" t="s">
        <v>8</v>
      </c>
      <c r="AA3" s="17" t="s">
        <v>9</v>
      </c>
      <c r="AB3" s="17" t="s">
        <v>10</v>
      </c>
      <c r="AC3" s="17" t="s">
        <v>89</v>
      </c>
      <c r="AD3" s="18"/>
      <c r="AE3" s="7"/>
      <c r="AF3" s="7"/>
      <c r="AG3" s="7"/>
      <c r="AH3" s="6"/>
      <c r="AI3" s="7"/>
      <c r="AJ3" s="7"/>
      <c r="AK3" s="7"/>
      <c r="AL3" s="9"/>
      <c r="AM3" s="7"/>
      <c r="AN3" s="7"/>
      <c r="AO3" s="7"/>
    </row>
    <row r="4" spans="1:41" ht="12.95" customHeight="1" thickTop="1" thickBot="1" x14ac:dyDescent="0.2">
      <c r="A4" s="1"/>
      <c r="B4" s="19"/>
      <c r="H4" s="3"/>
      <c r="I4" s="3"/>
      <c r="J4" s="4"/>
      <c r="K4" s="4"/>
      <c r="L4" s="4"/>
      <c r="M4" s="4"/>
      <c r="N4" s="4"/>
      <c r="P4" s="7"/>
      <c r="Q4" s="239" t="s">
        <v>11</v>
      </c>
      <c r="R4" s="240"/>
      <c r="S4" s="20">
        <v>1086802</v>
      </c>
      <c r="T4" s="21">
        <v>1136566</v>
      </c>
      <c r="U4" s="21">
        <v>1199184</v>
      </c>
      <c r="V4" s="21">
        <v>1255489</v>
      </c>
      <c r="W4" s="21">
        <v>1346804</v>
      </c>
      <c r="X4" s="21">
        <v>1464176</v>
      </c>
      <c r="Y4" s="21">
        <v>1570897</v>
      </c>
      <c r="Z4" s="22">
        <v>1616472</v>
      </c>
      <c r="AA4" s="22">
        <v>1624596</v>
      </c>
      <c r="AB4" s="23">
        <f>[1]特許庁!C34</f>
        <v>1643595</v>
      </c>
      <c r="AC4" s="23">
        <v>1662839</v>
      </c>
      <c r="AD4" s="24"/>
      <c r="AE4" s="6" t="s">
        <v>12</v>
      </c>
      <c r="AF4" s="9"/>
      <c r="AG4" s="7"/>
      <c r="AH4" s="9"/>
      <c r="AI4" s="7"/>
      <c r="AJ4" s="7"/>
      <c r="AK4" s="7"/>
      <c r="AL4" s="9"/>
      <c r="AM4" s="7"/>
      <c r="AN4" s="7"/>
      <c r="AO4" s="7"/>
    </row>
    <row r="5" spans="1:41" ht="12.95" customHeight="1" x14ac:dyDescent="0.15">
      <c r="A5" s="1"/>
      <c r="H5" s="3"/>
      <c r="I5" s="3"/>
      <c r="J5" s="4"/>
      <c r="K5" s="4"/>
      <c r="L5" s="4"/>
      <c r="M5" s="4"/>
      <c r="N5" s="4"/>
      <c r="P5" s="7"/>
      <c r="Q5" s="25"/>
      <c r="R5" s="26" t="s">
        <v>13</v>
      </c>
      <c r="S5" s="27">
        <v>544784.85288701241</v>
      </c>
      <c r="T5" s="28">
        <v>584993.55473048659</v>
      </c>
      <c r="U5" s="28">
        <v>597519</v>
      </c>
      <c r="V5" s="29">
        <v>681058.89856246894</v>
      </c>
      <c r="W5" s="28">
        <v>711773.37834535853</v>
      </c>
      <c r="X5" s="28">
        <v>755209.15394835663</v>
      </c>
      <c r="Y5" s="28">
        <v>816825.49100882467</v>
      </c>
      <c r="Z5" s="28">
        <v>790752.03602505825</v>
      </c>
      <c r="AA5" s="28">
        <v>776357.91546463012</v>
      </c>
      <c r="AB5" s="28">
        <v>805519.34847726731</v>
      </c>
      <c r="AC5" s="28">
        <f>AC4*AE5</f>
        <v>805017.88976565795</v>
      </c>
      <c r="AD5" s="24"/>
      <c r="AE5" s="30">
        <f>AF5/(AF5+AF6)</f>
        <v>0.4841225697530897</v>
      </c>
      <c r="AF5" s="31">
        <v>586732.30000000005</v>
      </c>
      <c r="AG5" s="32" t="s">
        <v>14</v>
      </c>
      <c r="AH5" s="33"/>
      <c r="AI5" s="7"/>
      <c r="AJ5" s="7"/>
      <c r="AK5" s="7"/>
      <c r="AL5" s="9"/>
      <c r="AM5" s="7"/>
      <c r="AN5" s="7"/>
      <c r="AO5" s="7"/>
    </row>
    <row r="6" spans="1:41" ht="12.95" customHeight="1" x14ac:dyDescent="0.15">
      <c r="G6" s="34"/>
      <c r="P6" s="7"/>
      <c r="Q6" s="35"/>
      <c r="R6" s="36" t="s">
        <v>15</v>
      </c>
      <c r="S6" s="37">
        <v>542017.147112987</v>
      </c>
      <c r="T6" s="38">
        <v>551572.44526951341</v>
      </c>
      <c r="U6" s="38">
        <v>601665</v>
      </c>
      <c r="V6" s="39">
        <v>574430.10143753095</v>
      </c>
      <c r="W6" s="38">
        <v>635030.6216546417</v>
      </c>
      <c r="X6" s="38">
        <v>708966.84605164325</v>
      </c>
      <c r="Y6" s="38">
        <v>754071.5089911751</v>
      </c>
      <c r="Z6" s="38">
        <v>825719.96397494187</v>
      </c>
      <c r="AA6" s="38">
        <v>848238.08453536977</v>
      </c>
      <c r="AB6" s="38">
        <v>838075.65152273257</v>
      </c>
      <c r="AC6" s="38">
        <f>AC4*AE6</f>
        <v>857821.11023434217</v>
      </c>
      <c r="AD6" s="24"/>
      <c r="AE6" s="30">
        <f>AF6/(AF6+AF5)</f>
        <v>0.51587743024691035</v>
      </c>
      <c r="AF6" s="31">
        <v>625217.6</v>
      </c>
      <c r="AG6" s="32" t="s">
        <v>16</v>
      </c>
      <c r="AH6" s="33"/>
      <c r="AI6" s="7"/>
      <c r="AJ6" s="7"/>
      <c r="AK6" s="7"/>
      <c r="AL6" s="9"/>
      <c r="AM6" s="7"/>
      <c r="AN6" s="7"/>
      <c r="AO6" s="7"/>
    </row>
    <row r="7" spans="1:41" ht="12.95" customHeight="1" x14ac:dyDescent="0.15">
      <c r="P7" s="7"/>
      <c r="Q7" s="40"/>
      <c r="R7" s="41" t="s">
        <v>17</v>
      </c>
      <c r="S7" s="42">
        <v>328467.05719783751</v>
      </c>
      <c r="T7" s="42">
        <v>334563.83175580209</v>
      </c>
      <c r="U7" s="42">
        <v>348028</v>
      </c>
      <c r="V7" s="43">
        <v>350945.57282032253</v>
      </c>
      <c r="W7" s="42">
        <v>415630.21990709571</v>
      </c>
      <c r="X7" s="42">
        <v>471040.90253373183</v>
      </c>
      <c r="Y7" s="42">
        <v>479029.28368585673</v>
      </c>
      <c r="Z7" s="42">
        <v>569938.48566588759</v>
      </c>
      <c r="AA7" s="42">
        <v>529115.42097561166</v>
      </c>
      <c r="AB7" s="42">
        <v>586724.36537846969</v>
      </c>
      <c r="AC7" s="42">
        <f>AC6*AE7</f>
        <v>615995.35915766819</v>
      </c>
      <c r="AD7" s="24"/>
      <c r="AE7" s="33">
        <f>AF7/AF6</f>
        <v>0.71809302873111702</v>
      </c>
      <c r="AF7" s="31">
        <v>448964.4</v>
      </c>
      <c r="AG7" s="12" t="s">
        <v>18</v>
      </c>
      <c r="AH7" s="9"/>
      <c r="AI7" s="7"/>
      <c r="AJ7" s="7"/>
      <c r="AK7" s="7"/>
      <c r="AL7" s="9"/>
      <c r="AM7" s="7"/>
      <c r="AN7" s="7"/>
      <c r="AO7" s="7"/>
    </row>
    <row r="8" spans="1:41" ht="24" customHeight="1" x14ac:dyDescent="0.15">
      <c r="B8" s="44"/>
      <c r="C8" s="44"/>
      <c r="D8" s="44"/>
      <c r="E8" s="44"/>
      <c r="F8" s="44"/>
      <c r="G8" s="44"/>
      <c r="H8" s="44"/>
      <c r="I8" s="44"/>
      <c r="J8" s="44"/>
      <c r="K8" s="44"/>
      <c r="P8" s="7"/>
      <c r="Q8" s="45"/>
      <c r="R8" s="46"/>
      <c r="S8" s="24"/>
      <c r="T8" s="24"/>
      <c r="U8" s="24"/>
      <c r="V8" s="24"/>
      <c r="W8" s="24"/>
      <c r="X8" s="24"/>
      <c r="Y8" s="7"/>
      <c r="Z8" s="7"/>
      <c r="AA8" s="7"/>
      <c r="AB8" s="7"/>
      <c r="AC8" s="7"/>
      <c r="AD8" s="7"/>
      <c r="AE8" s="47">
        <f>SUM(AE5:AE6)</f>
        <v>1</v>
      </c>
      <c r="AF8" s="48">
        <f>SUM(AF5:AF6)</f>
        <v>1211949.8999999999</v>
      </c>
      <c r="AG8" s="7"/>
      <c r="AH8" s="7"/>
      <c r="AI8" s="7"/>
      <c r="AJ8" s="7"/>
      <c r="AK8" s="7"/>
      <c r="AL8" s="7"/>
      <c r="AM8" s="7"/>
      <c r="AN8" s="7"/>
      <c r="AO8" s="7"/>
    </row>
    <row r="9" spans="1:41" ht="12.95" customHeight="1" x14ac:dyDescent="0.15">
      <c r="B9" s="49"/>
      <c r="C9" s="49"/>
      <c r="D9" s="49"/>
      <c r="E9" s="49"/>
      <c r="F9" s="49"/>
      <c r="G9" s="49"/>
      <c r="H9" s="49"/>
      <c r="I9" s="49"/>
      <c r="J9" s="49"/>
      <c r="K9" s="4"/>
      <c r="P9" s="7"/>
      <c r="Q9" s="7" t="s">
        <v>19</v>
      </c>
      <c r="R9" s="7"/>
      <c r="S9" s="7"/>
      <c r="T9" s="7"/>
      <c r="U9" s="7"/>
      <c r="V9" s="7"/>
      <c r="W9" s="7"/>
      <c r="X9" s="7"/>
      <c r="Y9" s="7"/>
      <c r="Z9" s="7"/>
      <c r="AA9" s="7"/>
      <c r="AB9" s="7"/>
      <c r="AC9" s="7"/>
      <c r="AD9" s="9"/>
      <c r="AE9" s="7"/>
      <c r="AF9" s="9"/>
      <c r="AG9" s="7"/>
      <c r="AH9" s="7"/>
      <c r="AI9" s="7"/>
      <c r="AJ9" s="7"/>
      <c r="AK9" s="7"/>
      <c r="AL9" s="7"/>
      <c r="AM9" s="7"/>
      <c r="AN9" s="7"/>
      <c r="AO9" s="7"/>
    </row>
    <row r="10" spans="1:41" ht="12.95" customHeight="1" thickBot="1" x14ac:dyDescent="0.2">
      <c r="B10" s="50"/>
      <c r="C10" s="50"/>
      <c r="D10" s="50"/>
      <c r="E10" s="50"/>
      <c r="F10" s="50"/>
      <c r="G10" s="50"/>
      <c r="H10" s="50"/>
      <c r="I10" s="50"/>
      <c r="J10" s="50"/>
      <c r="K10" s="50"/>
      <c r="P10" s="7"/>
      <c r="Q10" s="15"/>
      <c r="R10" s="16"/>
      <c r="S10" s="17">
        <v>2007</v>
      </c>
      <c r="T10" s="17">
        <v>2008</v>
      </c>
      <c r="U10" s="17">
        <v>2009</v>
      </c>
      <c r="V10" s="17">
        <v>2010</v>
      </c>
      <c r="W10" s="17">
        <v>2011</v>
      </c>
      <c r="X10" s="17">
        <v>2012</v>
      </c>
      <c r="Y10" s="17">
        <v>2013</v>
      </c>
      <c r="Z10" s="17">
        <v>2014</v>
      </c>
      <c r="AA10" s="17">
        <v>2015</v>
      </c>
      <c r="AB10" s="17">
        <v>2016</v>
      </c>
      <c r="AC10" s="17">
        <v>2017</v>
      </c>
      <c r="AD10" s="7"/>
      <c r="AE10" s="7"/>
      <c r="AF10" s="7"/>
      <c r="AG10" s="7"/>
      <c r="AH10" s="7"/>
      <c r="AI10" s="7"/>
      <c r="AJ10" s="7"/>
      <c r="AK10" s="7"/>
      <c r="AL10" s="7"/>
      <c r="AM10" s="7"/>
      <c r="AN10" s="7"/>
      <c r="AO10" s="7"/>
    </row>
    <row r="11" spans="1:41" ht="12.95" customHeight="1" thickTop="1" thickBot="1" x14ac:dyDescent="0.2">
      <c r="B11" s="50"/>
      <c r="C11" s="50"/>
      <c r="D11" s="50"/>
      <c r="E11" s="50"/>
      <c r="F11" s="50"/>
      <c r="G11" s="50"/>
      <c r="H11" s="50"/>
      <c r="I11" s="50"/>
      <c r="J11" s="50"/>
      <c r="K11" s="50"/>
      <c r="P11" s="7"/>
      <c r="Q11" s="241" t="s">
        <v>11</v>
      </c>
      <c r="R11" s="241"/>
      <c r="S11" s="20">
        <v>1086802</v>
      </c>
      <c r="T11" s="21">
        <v>1136566</v>
      </c>
      <c r="U11" s="21">
        <v>1199184</v>
      </c>
      <c r="V11" s="21">
        <v>1255489</v>
      </c>
      <c r="W11" s="21">
        <v>1346804</v>
      </c>
      <c r="X11" s="22">
        <v>1464176</v>
      </c>
      <c r="Y11" s="22">
        <v>1570897</v>
      </c>
      <c r="Z11" s="22">
        <v>1616472</v>
      </c>
      <c r="AA11" s="22">
        <v>1624596</v>
      </c>
      <c r="AB11" s="22">
        <f>AB4</f>
        <v>1643595</v>
      </c>
      <c r="AC11" s="51">
        <f>AC4</f>
        <v>1662839</v>
      </c>
      <c r="AD11" s="7"/>
      <c r="AE11" s="7"/>
      <c r="AF11" s="7"/>
      <c r="AG11" s="7"/>
      <c r="AH11" s="7"/>
      <c r="AI11" s="7"/>
      <c r="AJ11" s="7"/>
      <c r="AK11" s="7"/>
      <c r="AL11" s="7"/>
      <c r="AM11" s="7"/>
      <c r="AN11" s="7"/>
      <c r="AO11" s="7"/>
    </row>
    <row r="12" spans="1:41" ht="12.95" customHeight="1" x14ac:dyDescent="0.15">
      <c r="B12" s="50"/>
      <c r="C12" s="50"/>
      <c r="D12" s="50"/>
      <c r="E12" s="50"/>
      <c r="F12" s="50"/>
      <c r="G12" s="50"/>
      <c r="H12" s="50"/>
      <c r="I12" s="50"/>
      <c r="J12" s="50"/>
      <c r="K12" s="50"/>
      <c r="P12" s="7"/>
      <c r="Q12" s="25"/>
      <c r="R12" s="26" t="s">
        <v>13</v>
      </c>
      <c r="S12" s="27">
        <v>544784.85288701241</v>
      </c>
      <c r="T12" s="28">
        <v>584993.55473048659</v>
      </c>
      <c r="U12" s="28">
        <v>597518.6891287691</v>
      </c>
      <c r="V12" s="28">
        <v>681058.89856246894</v>
      </c>
      <c r="W12" s="28">
        <v>711773.37834535853</v>
      </c>
      <c r="X12" s="29">
        <v>755209.15394835663</v>
      </c>
      <c r="Y12" s="29">
        <v>816825.49100882467</v>
      </c>
      <c r="Z12" s="29">
        <v>790752.03602505825</v>
      </c>
      <c r="AA12" s="29">
        <v>776357.91546463012</v>
      </c>
      <c r="AB12" s="29">
        <v>805519.34847726731</v>
      </c>
      <c r="AC12" s="52">
        <f>AC5</f>
        <v>805017.88976565795</v>
      </c>
      <c r="AD12" s="7"/>
      <c r="AE12" s="7"/>
      <c r="AF12" s="7"/>
      <c r="AG12" s="7"/>
      <c r="AH12" s="7"/>
      <c r="AI12" s="7"/>
      <c r="AJ12" s="7"/>
      <c r="AK12" s="7"/>
      <c r="AL12" s="7"/>
      <c r="AM12" s="7"/>
      <c r="AN12" s="7"/>
      <c r="AO12" s="7"/>
    </row>
    <row r="13" spans="1:41" ht="12.95" customHeight="1" x14ac:dyDescent="0.15">
      <c r="B13" s="50"/>
      <c r="C13" s="50"/>
      <c r="D13" s="50"/>
      <c r="E13" s="50"/>
      <c r="F13" s="50"/>
      <c r="G13" s="50"/>
      <c r="H13" s="50"/>
      <c r="I13" s="50"/>
      <c r="J13" s="50"/>
      <c r="K13" s="50"/>
      <c r="P13" s="7"/>
      <c r="Q13" s="35"/>
      <c r="R13" s="36" t="s">
        <v>20</v>
      </c>
      <c r="S13" s="37">
        <v>213550.0899151495</v>
      </c>
      <c r="T13" s="38">
        <v>217008.61351371132</v>
      </c>
      <c r="U13" s="39">
        <v>253637</v>
      </c>
      <c r="V13" s="39">
        <v>223484.52861720842</v>
      </c>
      <c r="W13" s="39">
        <v>219400.40174754598</v>
      </c>
      <c r="X13" s="39">
        <v>237925.94351791142</v>
      </c>
      <c r="Y13" s="39">
        <v>275042.22530531837</v>
      </c>
      <c r="Z13" s="39">
        <v>255781.47830905428</v>
      </c>
      <c r="AA13" s="39">
        <v>319122.6635597581</v>
      </c>
      <c r="AB13" s="39">
        <v>251351.28614426288</v>
      </c>
      <c r="AC13" s="53">
        <f>AC6-AC7</f>
        <v>241825.75107667397</v>
      </c>
      <c r="AD13" s="7"/>
      <c r="AE13" s="7"/>
      <c r="AF13" s="7"/>
      <c r="AG13" s="7"/>
      <c r="AH13" s="7"/>
      <c r="AI13" s="7"/>
      <c r="AJ13" s="7"/>
      <c r="AK13" s="7"/>
      <c r="AL13" s="7"/>
      <c r="AM13" s="7"/>
      <c r="AN13" s="7"/>
      <c r="AO13" s="7"/>
    </row>
    <row r="14" spans="1:41" ht="12.95" customHeight="1" x14ac:dyDescent="0.15">
      <c r="B14" s="50"/>
      <c r="C14" s="50"/>
      <c r="D14" s="50"/>
      <c r="E14" s="50"/>
      <c r="F14" s="50"/>
      <c r="G14" s="50"/>
      <c r="H14" s="50"/>
      <c r="I14" s="50"/>
      <c r="J14" s="50"/>
      <c r="K14" s="50"/>
      <c r="P14" s="7"/>
      <c r="Q14" s="40"/>
      <c r="R14" s="41" t="s">
        <v>17</v>
      </c>
      <c r="S14" s="42">
        <v>328467.05719783751</v>
      </c>
      <c r="T14" s="42">
        <v>334563.83175580209</v>
      </c>
      <c r="U14" s="42">
        <v>348028.39078755875</v>
      </c>
      <c r="V14" s="42">
        <v>350945.57282032253</v>
      </c>
      <c r="W14" s="42">
        <v>415630.21990709571</v>
      </c>
      <c r="X14" s="43">
        <v>471040.90253373183</v>
      </c>
      <c r="Y14" s="43">
        <v>479029.28368585673</v>
      </c>
      <c r="Z14" s="43">
        <v>569938.48566588759</v>
      </c>
      <c r="AA14" s="43">
        <v>529115.42097561166</v>
      </c>
      <c r="AB14" s="43">
        <v>586724.36537846969</v>
      </c>
      <c r="AC14" s="54">
        <f>AC7</f>
        <v>615995.35915766819</v>
      </c>
      <c r="AD14" s="7"/>
      <c r="AE14" s="7"/>
      <c r="AF14" s="7"/>
      <c r="AG14" s="7"/>
      <c r="AH14" s="7"/>
      <c r="AI14" s="7"/>
      <c r="AJ14" s="7"/>
      <c r="AK14" s="7"/>
      <c r="AL14" s="7"/>
      <c r="AM14" s="7"/>
      <c r="AN14" s="9"/>
      <c r="AO14" s="7"/>
    </row>
    <row r="15" spans="1:41" ht="12.95" customHeight="1" x14ac:dyDescent="0.15">
      <c r="B15" s="50"/>
      <c r="C15" s="50"/>
      <c r="D15" s="50"/>
      <c r="E15" s="50"/>
      <c r="F15" s="50"/>
      <c r="G15" s="50"/>
      <c r="H15" s="50"/>
      <c r="I15" s="50"/>
      <c r="J15" s="50"/>
      <c r="K15" s="50"/>
      <c r="P15" s="7"/>
      <c r="Q15" s="7" t="s">
        <v>21</v>
      </c>
      <c r="R15" s="7"/>
      <c r="S15" s="7"/>
      <c r="T15" s="7"/>
      <c r="U15" s="7"/>
      <c r="V15" s="7"/>
      <c r="W15" s="7"/>
      <c r="X15" s="9"/>
      <c r="Y15" s="7"/>
      <c r="Z15" s="7"/>
      <c r="AA15" s="7"/>
      <c r="AB15" s="7"/>
      <c r="AC15" s="9"/>
      <c r="AD15" s="7"/>
      <c r="AE15" s="7"/>
      <c r="AF15" s="7"/>
      <c r="AG15" s="7"/>
      <c r="AH15" s="7"/>
      <c r="AI15" s="7"/>
      <c r="AJ15" s="7"/>
      <c r="AK15" s="9"/>
      <c r="AL15" s="9"/>
      <c r="AM15" s="9"/>
      <c r="AN15" s="9"/>
      <c r="AO15" s="7"/>
    </row>
    <row r="16" spans="1:41" ht="12.95" customHeight="1" thickBot="1" x14ac:dyDescent="0.2">
      <c r="B16" s="50"/>
      <c r="C16" s="50"/>
      <c r="D16" s="50"/>
      <c r="E16" s="50"/>
      <c r="F16" s="50"/>
      <c r="G16" s="50"/>
      <c r="H16" s="50"/>
      <c r="I16" s="50"/>
      <c r="J16" s="50"/>
      <c r="K16" s="50"/>
      <c r="P16" s="7"/>
      <c r="Q16" s="15"/>
      <c r="R16" s="16"/>
      <c r="S16" s="17">
        <v>2007</v>
      </c>
      <c r="T16" s="17">
        <v>2008</v>
      </c>
      <c r="U16" s="17">
        <v>2009</v>
      </c>
      <c r="V16" s="17">
        <v>2010</v>
      </c>
      <c r="W16" s="17">
        <v>2011</v>
      </c>
      <c r="X16" s="17">
        <v>2012</v>
      </c>
      <c r="Y16" s="17">
        <v>2013</v>
      </c>
      <c r="Z16" s="17">
        <v>2014</v>
      </c>
      <c r="AA16" s="17">
        <v>2015</v>
      </c>
      <c r="AB16" s="17">
        <v>2016</v>
      </c>
      <c r="AC16" s="17">
        <v>2017</v>
      </c>
      <c r="AD16" s="7"/>
      <c r="AE16" s="7"/>
      <c r="AF16" s="7"/>
      <c r="AG16" s="7"/>
      <c r="AH16" s="7"/>
      <c r="AI16" s="7"/>
      <c r="AJ16" s="7"/>
      <c r="AK16" s="7"/>
      <c r="AL16" s="7"/>
      <c r="AM16" s="9"/>
      <c r="AN16" s="9"/>
      <c r="AO16" s="7"/>
    </row>
    <row r="17" spans="2:41" ht="12.95" customHeight="1" thickTop="1" thickBot="1" x14ac:dyDescent="0.2">
      <c r="B17" s="50"/>
      <c r="C17" s="50"/>
      <c r="D17" s="50"/>
      <c r="E17" s="50"/>
      <c r="F17" s="50"/>
      <c r="G17" s="50"/>
      <c r="H17" s="50"/>
      <c r="I17" s="50"/>
      <c r="J17" s="50"/>
      <c r="K17" s="50"/>
      <c r="P17" s="7"/>
      <c r="Q17" s="241" t="s">
        <v>22</v>
      </c>
      <c r="R17" s="241"/>
      <c r="S17" s="21">
        <v>1086802</v>
      </c>
      <c r="T17" s="21">
        <v>1136566</v>
      </c>
      <c r="U17" s="21">
        <v>1199184</v>
      </c>
      <c r="V17" s="21">
        <v>1255489</v>
      </c>
      <c r="W17" s="21">
        <v>1346804</v>
      </c>
      <c r="X17" s="22">
        <v>1464176</v>
      </c>
      <c r="Y17" s="22">
        <v>1570897</v>
      </c>
      <c r="Z17" s="22">
        <v>1616472</v>
      </c>
      <c r="AA17" s="22">
        <v>1624596</v>
      </c>
      <c r="AB17" s="22">
        <f>AB4</f>
        <v>1643595</v>
      </c>
      <c r="AC17" s="51">
        <f>AC4</f>
        <v>1662839</v>
      </c>
      <c r="AD17" s="7"/>
      <c r="AE17" s="7"/>
      <c r="AF17" s="7"/>
      <c r="AG17" s="7"/>
      <c r="AH17" s="7"/>
      <c r="AI17" s="7"/>
      <c r="AJ17" s="7"/>
      <c r="AK17" s="7"/>
      <c r="AL17" s="7"/>
      <c r="AM17" s="9"/>
      <c r="AN17" s="9"/>
      <c r="AO17" s="7"/>
    </row>
    <row r="18" spans="2:41" ht="12.95" customHeight="1" x14ac:dyDescent="0.15">
      <c r="B18" s="50"/>
      <c r="C18" s="50"/>
      <c r="D18" s="50"/>
      <c r="E18" s="50"/>
      <c r="F18" s="50"/>
      <c r="G18" s="50"/>
      <c r="H18" s="50"/>
      <c r="I18" s="50"/>
      <c r="J18" s="50"/>
      <c r="K18" s="50"/>
      <c r="P18" s="7"/>
      <c r="Q18" s="55"/>
      <c r="R18" s="26" t="s">
        <v>13</v>
      </c>
      <c r="S18" s="56">
        <v>0.50127332567202898</v>
      </c>
      <c r="T18" s="56">
        <v>0.51470266991137037</v>
      </c>
      <c r="U18" s="56">
        <v>0.49827106526502113</v>
      </c>
      <c r="V18" s="56">
        <v>0.54246504633849357</v>
      </c>
      <c r="W18" s="56">
        <v>0.52849069229476486</v>
      </c>
      <c r="X18" s="57">
        <v>0.5157912395424844</v>
      </c>
      <c r="Y18" s="57">
        <v>0.51997393273322479</v>
      </c>
      <c r="Z18" s="57">
        <v>0.48918387452740181</v>
      </c>
      <c r="AA18" s="57">
        <v>0.47787752491365859</v>
      </c>
      <c r="AB18" s="57">
        <v>0.49</v>
      </c>
      <c r="AC18" s="58">
        <f>AC12/AC11</f>
        <v>0.4841225697530897</v>
      </c>
      <c r="AD18" s="7"/>
      <c r="AE18" s="7"/>
      <c r="AF18" s="7"/>
      <c r="AG18" s="7"/>
      <c r="AH18" s="7"/>
      <c r="AI18" s="7"/>
      <c r="AJ18" s="7"/>
      <c r="AK18" s="7"/>
      <c r="AL18" s="7"/>
      <c r="AM18" s="9"/>
      <c r="AN18" s="9"/>
      <c r="AO18" s="7"/>
    </row>
    <row r="19" spans="2:41" ht="12.95" customHeight="1" x14ac:dyDescent="0.15">
      <c r="B19" s="50"/>
      <c r="C19" s="50"/>
      <c r="D19" s="50"/>
      <c r="E19" s="50"/>
      <c r="F19" s="50"/>
      <c r="G19" s="50"/>
      <c r="H19" s="50"/>
      <c r="I19" s="50"/>
      <c r="J19" s="50"/>
      <c r="K19" s="50"/>
      <c r="P19" s="7"/>
      <c r="Q19" s="59"/>
      <c r="R19" s="36" t="s">
        <v>20</v>
      </c>
      <c r="S19" s="60">
        <v>0.19649401631129654</v>
      </c>
      <c r="T19" s="60">
        <v>0.19093357844041731</v>
      </c>
      <c r="U19" s="60">
        <v>0.21150792545903885</v>
      </c>
      <c r="V19" s="60">
        <v>0.1780059631085644</v>
      </c>
      <c r="W19" s="60">
        <v>0.16290447737573246</v>
      </c>
      <c r="X19" s="61">
        <v>0.16249818568116908</v>
      </c>
      <c r="Y19" s="61">
        <v>0.17508609750054802</v>
      </c>
      <c r="Z19" s="61">
        <v>0.15823440078705617</v>
      </c>
      <c r="AA19" s="61">
        <v>0.19643201359584667</v>
      </c>
      <c r="AB19" s="61">
        <v>0.153</v>
      </c>
      <c r="AC19" s="62">
        <f>AC13/AC11</f>
        <v>0.14542944390688092</v>
      </c>
      <c r="AD19" s="6"/>
      <c r="AE19" s="7"/>
      <c r="AF19" s="63"/>
      <c r="AG19" s="7"/>
      <c r="AH19" s="7"/>
      <c r="AI19" s="7"/>
      <c r="AJ19" s="7"/>
      <c r="AK19" s="7"/>
      <c r="AL19" s="7"/>
      <c r="AM19" s="9"/>
      <c r="AN19" s="9"/>
      <c r="AO19" s="7"/>
    </row>
    <row r="20" spans="2:41" ht="12.95" customHeight="1" x14ac:dyDescent="0.15">
      <c r="B20" s="50"/>
      <c r="C20" s="50"/>
      <c r="D20" s="50"/>
      <c r="E20" s="50"/>
      <c r="F20" s="50"/>
      <c r="G20" s="50"/>
      <c r="H20" s="50"/>
      <c r="I20" s="50"/>
      <c r="J20" s="50"/>
      <c r="K20" s="50"/>
      <c r="P20" s="7"/>
      <c r="Q20" s="41"/>
      <c r="R20" s="41" t="s">
        <v>23</v>
      </c>
      <c r="S20" s="60">
        <v>0.30223265801667437</v>
      </c>
      <c r="T20" s="60">
        <v>0.29436375164821232</v>
      </c>
      <c r="U20" s="60">
        <v>0.29022100927593997</v>
      </c>
      <c r="V20" s="60">
        <v>0.27952899055294195</v>
      </c>
      <c r="W20" s="60">
        <v>0.30860483032950281</v>
      </c>
      <c r="X20" s="61">
        <v>0.32171057477634646</v>
      </c>
      <c r="Y20" s="61">
        <v>0.304939969766227</v>
      </c>
      <c r="Z20" s="61">
        <v>0.35258172468554211</v>
      </c>
      <c r="AA20" s="61">
        <v>0.32569046149049463</v>
      </c>
      <c r="AB20" s="61">
        <v>0.35699999999999998</v>
      </c>
      <c r="AC20" s="62">
        <f>AC14/AC11</f>
        <v>0.3704479863400294</v>
      </c>
      <c r="AD20" s="6"/>
      <c r="AE20" s="7"/>
      <c r="AF20" s="63"/>
      <c r="AG20" s="7"/>
      <c r="AH20" s="7"/>
      <c r="AI20" s="7"/>
      <c r="AJ20" s="7"/>
      <c r="AK20" s="7"/>
      <c r="AL20" s="7"/>
      <c r="AM20" s="9"/>
      <c r="AN20" s="9"/>
      <c r="AO20" s="7"/>
    </row>
    <row r="21" spans="2:41" ht="12.95" customHeight="1" x14ac:dyDescent="0.15">
      <c r="B21" s="50"/>
      <c r="C21" s="50"/>
      <c r="D21" s="50"/>
      <c r="E21" s="50"/>
      <c r="F21" s="50"/>
      <c r="G21" s="50"/>
      <c r="H21" s="50"/>
      <c r="I21" s="50"/>
      <c r="J21" s="50"/>
      <c r="K21" s="50"/>
      <c r="P21" s="7"/>
      <c r="Q21" s="7"/>
      <c r="R21" s="7"/>
      <c r="S21" s="64"/>
      <c r="T21" s="64"/>
      <c r="U21" s="64"/>
      <c r="V21" s="7"/>
      <c r="W21" s="7"/>
      <c r="X21" s="7"/>
      <c r="Y21" s="7"/>
      <c r="Z21" s="7"/>
      <c r="AA21" s="7"/>
      <c r="AB21" s="7"/>
      <c r="AC21" s="7"/>
      <c r="AD21" s="6"/>
      <c r="AE21" s="7"/>
      <c r="AF21" s="63"/>
      <c r="AG21" s="7"/>
      <c r="AH21" s="7"/>
      <c r="AI21" s="7"/>
      <c r="AJ21" s="7"/>
      <c r="AK21" s="7"/>
      <c r="AL21" s="7"/>
      <c r="AM21" s="9"/>
      <c r="AN21" s="9"/>
      <c r="AO21" s="7"/>
    </row>
    <row r="22" spans="2:41" ht="12.95" customHeight="1" x14ac:dyDescent="0.15">
      <c r="B22" s="50"/>
      <c r="C22" s="50"/>
      <c r="D22" s="50"/>
      <c r="E22" s="50"/>
      <c r="F22" s="50"/>
      <c r="G22" s="50"/>
      <c r="H22" s="50"/>
      <c r="I22" s="50"/>
      <c r="J22" s="50"/>
      <c r="K22" s="50"/>
      <c r="P22" s="7"/>
      <c r="Q22" s="7"/>
      <c r="R22" s="7"/>
      <c r="S22" s="64"/>
      <c r="T22" s="64"/>
      <c r="U22" s="64"/>
      <c r="V22" s="7"/>
      <c r="W22" s="7"/>
      <c r="X22" s="7"/>
      <c r="Y22" s="7"/>
      <c r="Z22" s="7"/>
      <c r="AA22" s="7"/>
      <c r="AB22" s="7"/>
      <c r="AC22" s="7"/>
      <c r="AD22" s="7"/>
      <c r="AE22" s="7"/>
      <c r="AF22" s="7"/>
      <c r="AG22" s="7"/>
      <c r="AH22" s="7"/>
      <c r="AI22" s="7"/>
      <c r="AJ22" s="7"/>
      <c r="AK22" s="9"/>
      <c r="AL22" s="9"/>
      <c r="AM22" s="9"/>
      <c r="AN22" s="9"/>
      <c r="AO22" s="7"/>
    </row>
    <row r="23" spans="2:41" ht="12.95" customHeight="1" x14ac:dyDescent="0.15">
      <c r="B23" s="50"/>
      <c r="C23" s="50"/>
      <c r="D23" s="50"/>
      <c r="E23" s="50"/>
      <c r="F23" s="50"/>
      <c r="G23" s="50"/>
      <c r="H23" s="50"/>
      <c r="I23" s="50"/>
      <c r="J23" s="50"/>
      <c r="K23" s="50"/>
      <c r="U23" s="4"/>
    </row>
    <row r="24" spans="2:41" ht="12.95" customHeight="1" x14ac:dyDescent="0.15">
      <c r="B24" s="50"/>
      <c r="C24" s="50"/>
      <c r="D24" s="50"/>
      <c r="E24" s="50"/>
      <c r="F24" s="50"/>
      <c r="G24" s="50"/>
      <c r="H24" s="50"/>
      <c r="I24" s="50"/>
      <c r="J24" s="50"/>
      <c r="K24" s="50"/>
      <c r="U24" s="4"/>
    </row>
    <row r="25" spans="2:41" ht="12.95" customHeight="1" x14ac:dyDescent="0.15">
      <c r="B25" s="50"/>
      <c r="C25" s="50"/>
      <c r="D25" s="50"/>
      <c r="E25" s="50"/>
      <c r="F25" s="50"/>
      <c r="G25" s="50"/>
      <c r="H25" s="50"/>
      <c r="I25" s="50"/>
      <c r="J25" s="50"/>
      <c r="K25" s="50"/>
      <c r="U25" s="4"/>
    </row>
    <row r="26" spans="2:41" ht="12.95" customHeight="1" x14ac:dyDescent="0.15">
      <c r="B26" s="50"/>
      <c r="C26" s="50"/>
      <c r="D26" s="50"/>
      <c r="E26" s="50"/>
      <c r="F26" s="50"/>
      <c r="G26" s="50"/>
      <c r="H26" s="50"/>
      <c r="I26" s="50"/>
      <c r="J26" s="50"/>
      <c r="K26" s="50"/>
      <c r="U26" s="4"/>
    </row>
    <row r="27" spans="2:41" ht="12.95" customHeight="1" x14ac:dyDescent="0.15">
      <c r="B27" s="50"/>
      <c r="C27" s="50"/>
      <c r="D27" s="50"/>
      <c r="E27" s="50"/>
      <c r="F27" s="50"/>
      <c r="G27" s="50"/>
      <c r="H27" s="50"/>
      <c r="I27" s="50"/>
      <c r="J27" s="50"/>
      <c r="K27" s="50"/>
      <c r="U27" s="4"/>
    </row>
    <row r="28" spans="2:41" ht="12.95" customHeight="1" x14ac:dyDescent="0.15">
      <c r="B28" s="50"/>
      <c r="C28" s="50"/>
      <c r="D28" s="50"/>
      <c r="E28" s="50"/>
      <c r="F28" s="50"/>
      <c r="G28" s="50"/>
      <c r="H28" s="50"/>
      <c r="I28" s="50"/>
      <c r="J28" s="50"/>
      <c r="K28" s="50"/>
      <c r="U28" s="4"/>
    </row>
    <row r="29" spans="2:41" ht="12.95" customHeight="1" x14ac:dyDescent="0.15">
      <c r="B29" s="50"/>
      <c r="C29" s="50"/>
      <c r="D29" s="50"/>
      <c r="E29" s="50"/>
      <c r="F29" s="50"/>
      <c r="G29" s="50"/>
      <c r="H29" s="50"/>
      <c r="I29" s="50"/>
      <c r="J29" s="50"/>
      <c r="K29" s="50"/>
      <c r="U29" s="4"/>
    </row>
    <row r="30" spans="2:41" ht="12.95" customHeight="1" x14ac:dyDescent="0.15">
      <c r="B30" s="50"/>
      <c r="C30" s="50"/>
      <c r="D30" s="50"/>
      <c r="E30" s="50"/>
      <c r="F30" s="50"/>
      <c r="G30" s="50"/>
      <c r="H30" s="50"/>
      <c r="I30" s="50"/>
      <c r="J30" s="50"/>
      <c r="K30" s="50"/>
      <c r="U30" s="4"/>
    </row>
    <row r="31" spans="2:41" ht="12.95" customHeight="1" x14ac:dyDescent="0.15">
      <c r="B31" s="50"/>
      <c r="C31" s="50"/>
      <c r="D31" s="50"/>
      <c r="E31" s="50"/>
      <c r="F31" s="50"/>
      <c r="G31" s="50"/>
      <c r="H31" s="50"/>
      <c r="I31" s="50"/>
      <c r="J31" s="50"/>
      <c r="K31" s="50"/>
      <c r="U31" s="4"/>
    </row>
    <row r="32" spans="2:41" ht="12.95" customHeight="1" thickBot="1" x14ac:dyDescent="0.2">
      <c r="B32" s="216"/>
      <c r="C32" s="216"/>
      <c r="D32" s="217" t="s">
        <v>90</v>
      </c>
      <c r="E32" s="217" t="s">
        <v>5</v>
      </c>
      <c r="F32" s="217" t="s">
        <v>6</v>
      </c>
      <c r="G32" s="217" t="s">
        <v>7</v>
      </c>
      <c r="H32" s="217" t="s">
        <v>8</v>
      </c>
      <c r="I32" s="217" t="s">
        <v>9</v>
      </c>
      <c r="J32" s="217" t="s">
        <v>10</v>
      </c>
      <c r="K32" s="217" t="s">
        <v>89</v>
      </c>
      <c r="L32" s="1"/>
      <c r="N32" s="1"/>
      <c r="R32" s="4"/>
    </row>
    <row r="33" spans="2:23" ht="12.95" customHeight="1" x14ac:dyDescent="0.15">
      <c r="B33" s="242" t="s">
        <v>11</v>
      </c>
      <c r="C33" s="243"/>
      <c r="D33" s="215">
        <f t="shared" ref="D33:I33" si="0">V4</f>
        <v>1255489</v>
      </c>
      <c r="E33" s="215">
        <f t="shared" si="0"/>
        <v>1346804</v>
      </c>
      <c r="F33" s="215">
        <f t="shared" si="0"/>
        <v>1464176</v>
      </c>
      <c r="G33" s="215">
        <f t="shared" si="0"/>
        <v>1570897</v>
      </c>
      <c r="H33" s="215">
        <f t="shared" si="0"/>
        <v>1616472</v>
      </c>
      <c r="I33" s="215">
        <f t="shared" si="0"/>
        <v>1624596</v>
      </c>
      <c r="J33" s="215">
        <f t="shared" ref="J33:K36" si="1">AB4</f>
        <v>1643595</v>
      </c>
      <c r="K33" s="215">
        <f t="shared" si="1"/>
        <v>1662839</v>
      </c>
      <c r="L33" s="4"/>
      <c r="M33" s="4"/>
      <c r="N33" s="4"/>
      <c r="R33" s="4"/>
    </row>
    <row r="34" spans="2:23" ht="12.95" customHeight="1" x14ac:dyDescent="0.15">
      <c r="B34" s="73"/>
      <c r="C34" s="214" t="s">
        <v>95</v>
      </c>
      <c r="D34" s="212">
        <f t="shared" ref="D34:D36" si="2">V5</f>
        <v>681058.89856246894</v>
      </c>
      <c r="E34" s="212">
        <f t="shared" ref="E34:E36" si="3">W5</f>
        <v>711773.37834535853</v>
      </c>
      <c r="F34" s="212">
        <f t="shared" ref="F34:F36" si="4">X5</f>
        <v>755209.15394835663</v>
      </c>
      <c r="G34" s="212">
        <f t="shared" ref="G34:G36" si="5">Y5</f>
        <v>816825.49100882467</v>
      </c>
      <c r="H34" s="212">
        <f t="shared" ref="H34:H36" si="6">Z5</f>
        <v>790752.03602505825</v>
      </c>
      <c r="I34" s="212">
        <f t="shared" ref="I34:I36" si="7">AA5</f>
        <v>776357.91546463012</v>
      </c>
      <c r="J34" s="212">
        <f t="shared" si="1"/>
        <v>805519.34847726731</v>
      </c>
      <c r="K34" s="212">
        <f t="shared" si="1"/>
        <v>805017.88976565795</v>
      </c>
      <c r="L34" s="65"/>
      <c r="M34" s="66"/>
      <c r="N34" s="65"/>
      <c r="O34" s="67"/>
      <c r="R34" s="4"/>
    </row>
    <row r="35" spans="2:23" ht="12.95" customHeight="1" x14ac:dyDescent="0.15">
      <c r="B35" s="73"/>
      <c r="C35" s="214" t="s">
        <v>96</v>
      </c>
      <c r="D35" s="212">
        <f t="shared" si="2"/>
        <v>574430.10143753095</v>
      </c>
      <c r="E35" s="212">
        <f t="shared" si="3"/>
        <v>635030.6216546417</v>
      </c>
      <c r="F35" s="212">
        <f t="shared" si="4"/>
        <v>708966.84605164325</v>
      </c>
      <c r="G35" s="212">
        <f t="shared" si="5"/>
        <v>754071.5089911751</v>
      </c>
      <c r="H35" s="212">
        <f t="shared" si="6"/>
        <v>825719.96397494187</v>
      </c>
      <c r="I35" s="212">
        <f t="shared" si="7"/>
        <v>848238.08453536977</v>
      </c>
      <c r="J35" s="212">
        <f t="shared" si="1"/>
        <v>838075.65152273257</v>
      </c>
      <c r="K35" s="212">
        <f t="shared" si="1"/>
        <v>857821.11023434217</v>
      </c>
      <c r="L35" s="65"/>
      <c r="M35" s="66"/>
      <c r="N35" s="65"/>
      <c r="O35" s="67"/>
      <c r="R35" s="4"/>
    </row>
    <row r="36" spans="2:23" ht="12.95" customHeight="1" x14ac:dyDescent="0.15">
      <c r="B36" s="211"/>
      <c r="C36" s="214" t="s">
        <v>97</v>
      </c>
      <c r="D36" s="212">
        <f t="shared" si="2"/>
        <v>350945.57282032253</v>
      </c>
      <c r="E36" s="212">
        <f t="shared" si="3"/>
        <v>415630.21990709571</v>
      </c>
      <c r="F36" s="212">
        <f t="shared" si="4"/>
        <v>471040.90253373183</v>
      </c>
      <c r="G36" s="212">
        <f t="shared" si="5"/>
        <v>479029.28368585673</v>
      </c>
      <c r="H36" s="212">
        <f t="shared" si="6"/>
        <v>569938.48566588759</v>
      </c>
      <c r="I36" s="212">
        <f t="shared" si="7"/>
        <v>529115.42097561166</v>
      </c>
      <c r="J36" s="212">
        <f t="shared" si="1"/>
        <v>586724.36537846969</v>
      </c>
      <c r="K36" s="212">
        <f t="shared" si="1"/>
        <v>615995.35915766819</v>
      </c>
      <c r="L36" s="65"/>
      <c r="M36" s="66"/>
      <c r="N36" s="65"/>
      <c r="O36" s="67"/>
      <c r="R36" s="4"/>
    </row>
    <row r="37" spans="2:23" s="7" customFormat="1" ht="14.1" customHeight="1" x14ac:dyDescent="0.15">
      <c r="B37" s="45"/>
      <c r="C37" s="45"/>
      <c r="D37" s="68"/>
      <c r="E37" s="68"/>
      <c r="F37" s="68"/>
      <c r="G37" s="68"/>
      <c r="H37" s="68"/>
      <c r="I37" s="68"/>
      <c r="J37" s="68"/>
      <c r="L37" s="9"/>
      <c r="M37" s="33"/>
      <c r="N37" s="9"/>
      <c r="O37" s="69"/>
      <c r="R37" s="9"/>
    </row>
    <row r="38" spans="2:23" s="7" customFormat="1" ht="14.1" customHeight="1" x14ac:dyDescent="0.15">
      <c r="B38" s="218" t="s">
        <v>99</v>
      </c>
      <c r="C38" s="71"/>
      <c r="D38" s="71"/>
      <c r="E38" s="71"/>
      <c r="F38" s="71"/>
      <c r="G38" s="71"/>
      <c r="H38" s="71"/>
      <c r="I38" s="71"/>
      <c r="J38" s="71"/>
      <c r="T38" s="9"/>
      <c r="U38" s="9"/>
      <c r="W38" s="9"/>
    </row>
    <row r="39" spans="2:23" s="7" customFormat="1" ht="14.1" customHeight="1" x14ac:dyDescent="0.15">
      <c r="B39" s="150" t="s">
        <v>100</v>
      </c>
      <c r="C39" s="71"/>
      <c r="D39" s="71"/>
      <c r="E39" s="71"/>
      <c r="F39" s="71"/>
      <c r="G39" s="71"/>
      <c r="H39" s="71"/>
      <c r="I39" s="71"/>
      <c r="J39" s="71"/>
    </row>
    <row r="40" spans="2:23" s="7" customFormat="1" ht="14.1" customHeight="1" x14ac:dyDescent="0.15">
      <c r="B40" s="150" t="s">
        <v>101</v>
      </c>
      <c r="C40" s="71"/>
      <c r="D40" s="71"/>
      <c r="E40" s="71"/>
      <c r="F40" s="71"/>
      <c r="G40" s="71"/>
      <c r="H40" s="71"/>
      <c r="I40" s="71"/>
      <c r="J40" s="71"/>
    </row>
    <row r="41" spans="2:23" s="7" customFormat="1" ht="14.1" customHeight="1" x14ac:dyDescent="0.15">
      <c r="B41" s="150" t="s">
        <v>102</v>
      </c>
      <c r="C41" s="71"/>
      <c r="D41" s="71"/>
      <c r="E41" s="71"/>
      <c r="F41" s="71"/>
      <c r="G41" s="71"/>
      <c r="H41" s="71"/>
      <c r="I41" s="71"/>
      <c r="J41" s="71"/>
    </row>
    <row r="42" spans="2:23" s="7" customFormat="1" ht="12.95" customHeight="1" x14ac:dyDescent="0.15"/>
  </sheetData>
  <mergeCells count="4">
    <mergeCell ref="Q4:R4"/>
    <mergeCell ref="Q11:R11"/>
    <mergeCell ref="Q17:R17"/>
    <mergeCell ref="B33:C33"/>
  </mergeCells>
  <phoneticPr fontId="3"/>
  <pageMargins left="0.98425196850393704" right="0.98425196850393704" top="0.98425196850393704" bottom="0.98425196850393704" header="0.51181102362204722" footer="0.51181102362204722"/>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4"/>
  <sheetViews>
    <sheetView topLeftCell="A10" zoomScale="130" zoomScaleNormal="130" workbookViewId="0">
      <selection activeCell="B51" sqref="B51"/>
    </sheetView>
  </sheetViews>
  <sheetFormatPr defaultColWidth="8.625" defaultRowHeight="12.95" customHeight="1" x14ac:dyDescent="0.15"/>
  <cols>
    <col min="1" max="1" width="2.625" style="2" customWidth="1"/>
    <col min="2" max="4" width="6.625" style="2" customWidth="1"/>
    <col min="5" max="6" width="7.625" style="2" customWidth="1"/>
    <col min="7" max="8" width="9.625" style="2" customWidth="1"/>
    <col min="9" max="9" width="6.625" style="2" customWidth="1"/>
    <col min="10" max="10" width="2.125" style="2" customWidth="1"/>
    <col min="11" max="11" width="7.625" style="2" customWidth="1"/>
    <col min="12" max="12" width="7.5" style="2" customWidth="1"/>
    <col min="13" max="29" width="8.625" style="2"/>
    <col min="30" max="31" width="5" style="2" customWidth="1"/>
    <col min="32" max="33" width="8.625" style="2" customWidth="1"/>
    <col min="34" max="34" width="5" style="2" customWidth="1"/>
    <col min="35" max="36" width="8.625" style="19"/>
    <col min="37" max="37" width="8.625" style="2"/>
    <col min="38" max="39" width="8.625" style="19"/>
    <col min="40" max="16384" width="8.625" style="2"/>
  </cols>
  <sheetData>
    <row r="1" spans="1:45" ht="12.95" customHeight="1" x14ac:dyDescent="0.15">
      <c r="A1" s="1" t="s">
        <v>103</v>
      </c>
      <c r="J1" s="73"/>
      <c r="K1" s="73"/>
      <c r="L1" s="73"/>
      <c r="M1" s="73"/>
      <c r="N1" s="73"/>
      <c r="O1" s="5"/>
      <c r="P1" s="6" t="s">
        <v>87</v>
      </c>
      <c r="Q1" s="7"/>
      <c r="R1" s="7"/>
      <c r="S1" s="7"/>
      <c r="T1" s="7"/>
      <c r="U1" s="7"/>
      <c r="V1" s="7"/>
      <c r="W1" s="7"/>
      <c r="X1" s="7"/>
      <c r="Y1" s="74"/>
      <c r="Z1" s="74"/>
      <c r="AA1" s="74"/>
      <c r="AB1" s="74"/>
      <c r="AC1" s="74"/>
      <c r="AD1" s="74"/>
      <c r="AE1" s="74"/>
      <c r="AF1" s="74"/>
      <c r="AG1" s="74"/>
      <c r="AH1" s="7"/>
      <c r="AI1" s="75"/>
      <c r="AK1" s="7"/>
      <c r="AL1" s="75"/>
    </row>
    <row r="2" spans="1:45" ht="12.95" customHeight="1" x14ac:dyDescent="0.15">
      <c r="A2" s="1"/>
      <c r="C2" s="10"/>
      <c r="D2" s="10"/>
      <c r="J2" s="73"/>
      <c r="K2" s="73"/>
      <c r="L2" s="73"/>
      <c r="M2" s="73"/>
      <c r="N2" s="73"/>
      <c r="O2" s="73"/>
      <c r="P2" s="76"/>
      <c r="Q2" s="76" t="s">
        <v>0</v>
      </c>
      <c r="R2" s="76"/>
      <c r="S2" s="77"/>
      <c r="T2" s="76"/>
      <c r="U2" s="76"/>
      <c r="V2" s="76"/>
      <c r="W2" s="78"/>
      <c r="X2" s="76"/>
      <c r="Y2" s="79" t="s">
        <v>24</v>
      </c>
      <c r="Z2" s="79" t="s">
        <v>25</v>
      </c>
      <c r="AA2" s="79" t="s">
        <v>26</v>
      </c>
      <c r="AB2" s="79" t="s">
        <v>27</v>
      </c>
      <c r="AC2" s="79"/>
      <c r="AD2" s="76"/>
      <c r="AE2" s="76"/>
      <c r="AF2" s="80" t="s">
        <v>91</v>
      </c>
      <c r="AG2" s="19"/>
      <c r="AH2" s="76"/>
      <c r="AI2" s="80" t="s">
        <v>28</v>
      </c>
      <c r="AK2" s="76"/>
      <c r="AL2" s="80" t="s">
        <v>29</v>
      </c>
      <c r="AN2" s="76"/>
      <c r="AO2" s="80" t="s">
        <v>30</v>
      </c>
      <c r="AP2" s="19"/>
      <c r="AR2" s="80" t="s">
        <v>31</v>
      </c>
      <c r="AS2" s="19"/>
    </row>
    <row r="3" spans="1:45" ht="13.5" customHeight="1" x14ac:dyDescent="0.15">
      <c r="A3" s="14"/>
      <c r="P3" s="7"/>
      <c r="Q3" s="246" t="s">
        <v>32</v>
      </c>
      <c r="R3" s="246" t="s">
        <v>33</v>
      </c>
      <c r="S3" s="248" t="s">
        <v>34</v>
      </c>
      <c r="T3" s="249"/>
      <c r="U3" s="249"/>
      <c r="V3" s="250"/>
      <c r="W3" s="74"/>
      <c r="X3" s="246" t="s">
        <v>32</v>
      </c>
      <c r="Y3" s="246" t="s">
        <v>33</v>
      </c>
      <c r="Z3" s="248" t="s">
        <v>34</v>
      </c>
      <c r="AA3" s="249"/>
      <c r="AB3" s="249"/>
      <c r="AC3" s="250"/>
      <c r="AD3" s="7"/>
      <c r="AE3" s="7"/>
      <c r="AF3" s="251" t="s">
        <v>92</v>
      </c>
      <c r="AG3" s="244" t="s">
        <v>36</v>
      </c>
      <c r="AH3" s="7"/>
      <c r="AI3" s="251" t="s">
        <v>35</v>
      </c>
      <c r="AJ3" s="244" t="s">
        <v>36</v>
      </c>
      <c r="AK3" s="7"/>
      <c r="AL3" s="251" t="s">
        <v>37</v>
      </c>
      <c r="AM3" s="244" t="s">
        <v>36</v>
      </c>
      <c r="AN3" s="7"/>
      <c r="AO3" s="251" t="s">
        <v>38</v>
      </c>
      <c r="AP3" s="244" t="s">
        <v>36</v>
      </c>
      <c r="AR3" s="81" t="s">
        <v>39</v>
      </c>
      <c r="AS3" s="82" t="s">
        <v>36</v>
      </c>
    </row>
    <row r="4" spans="1:45" ht="13.5" customHeight="1" thickBot="1" x14ac:dyDescent="0.2">
      <c r="A4" s="14"/>
      <c r="P4" s="7"/>
      <c r="Q4" s="247"/>
      <c r="R4" s="247"/>
      <c r="S4" s="83"/>
      <c r="T4" s="84" t="s">
        <v>13</v>
      </c>
      <c r="U4" s="84" t="s">
        <v>15</v>
      </c>
      <c r="V4" s="84" t="s">
        <v>40</v>
      </c>
      <c r="W4" s="74"/>
      <c r="X4" s="247"/>
      <c r="Y4" s="247"/>
      <c r="Z4" s="83"/>
      <c r="AA4" s="84" t="s">
        <v>13</v>
      </c>
      <c r="AB4" s="84" t="s">
        <v>15</v>
      </c>
      <c r="AC4" s="84" t="s">
        <v>40</v>
      </c>
      <c r="AD4" s="7"/>
      <c r="AE4" s="7"/>
      <c r="AF4" s="252"/>
      <c r="AG4" s="245"/>
      <c r="AH4" s="7"/>
      <c r="AI4" s="252"/>
      <c r="AJ4" s="245"/>
      <c r="AK4" s="7"/>
      <c r="AL4" s="252"/>
      <c r="AM4" s="245"/>
      <c r="AN4" s="7"/>
      <c r="AO4" s="252"/>
      <c r="AP4" s="245"/>
      <c r="AR4" s="85"/>
      <c r="AS4" s="86"/>
    </row>
    <row r="5" spans="1:45" ht="12.95" customHeight="1" thickTop="1" thickBot="1" x14ac:dyDescent="0.2">
      <c r="P5" s="7"/>
      <c r="Q5" s="87" t="s">
        <v>41</v>
      </c>
      <c r="R5" s="88">
        <f t="shared" ref="R5:R23" si="0">Y5</f>
        <v>64060</v>
      </c>
      <c r="S5" s="89">
        <v>1662839</v>
      </c>
      <c r="T5" s="90">
        <f t="shared" ref="T5:T23" si="1">S5*AC5</f>
        <v>805017.88976565795</v>
      </c>
      <c r="U5" s="90">
        <f t="shared" ref="U5:U23" si="2">S5*(1-AC5)</f>
        <v>857821.11023434193</v>
      </c>
      <c r="V5" s="91">
        <f t="shared" ref="V5:V23" si="3">T5/S5</f>
        <v>0.4841225697530897</v>
      </c>
      <c r="W5" s="92"/>
      <c r="X5" s="93" t="s">
        <v>41</v>
      </c>
      <c r="Y5" s="94">
        <v>64060</v>
      </c>
      <c r="Z5" s="94">
        <v>1212282.2</v>
      </c>
      <c r="AA5" s="94">
        <v>586732.30000000005</v>
      </c>
      <c r="AB5" s="94">
        <v>625217.6</v>
      </c>
      <c r="AC5" s="91">
        <f t="shared" ref="AC5:AC23" si="4">AA5/(AA5+AB5)</f>
        <v>0.4841225697530897</v>
      </c>
      <c r="AD5" s="7"/>
      <c r="AE5" s="7"/>
      <c r="AF5" s="95">
        <v>0.49009600812686055</v>
      </c>
      <c r="AG5" s="96"/>
      <c r="AH5" s="7"/>
      <c r="AI5" s="95">
        <v>0.47787752491365859</v>
      </c>
      <c r="AJ5" s="96"/>
      <c r="AK5" s="7"/>
      <c r="AL5" s="97">
        <v>0.48918387452740181</v>
      </c>
      <c r="AM5" s="96"/>
      <c r="AN5" s="7"/>
      <c r="AO5" s="97">
        <v>0.51997393273322479</v>
      </c>
      <c r="AP5" s="96"/>
      <c r="AR5" s="97">
        <v>0.5157912395424844</v>
      </c>
      <c r="AS5" s="96">
        <f>AP5-AR5</f>
        <v>-0.5157912395424844</v>
      </c>
    </row>
    <row r="6" spans="1:45" ht="24" customHeight="1" thickTop="1" x14ac:dyDescent="0.15">
      <c r="B6" s="44"/>
      <c r="C6" s="44"/>
      <c r="D6" s="44"/>
      <c r="E6" s="44"/>
      <c r="F6" s="44"/>
      <c r="G6" s="44"/>
      <c r="H6" s="44"/>
      <c r="I6" s="44"/>
      <c r="J6" s="44"/>
      <c r="K6" s="44"/>
      <c r="L6" s="44"/>
      <c r="P6" s="7"/>
      <c r="Q6" s="98" t="s">
        <v>42</v>
      </c>
      <c r="R6" s="99">
        <f t="shared" si="0"/>
        <v>2589</v>
      </c>
      <c r="S6" s="100">
        <f t="shared" ref="S6:S23" si="5">$S$5/$Z$5*Z6</f>
        <v>50388.753021697426</v>
      </c>
      <c r="T6" s="100">
        <f t="shared" si="1"/>
        <v>24180.648429818499</v>
      </c>
      <c r="U6" s="100">
        <f t="shared" si="2"/>
        <v>26208.104591878928</v>
      </c>
      <c r="V6" s="57">
        <f t="shared" si="3"/>
        <v>0.47988185814811291</v>
      </c>
      <c r="W6" s="101"/>
      <c r="X6" s="102" t="s">
        <v>42</v>
      </c>
      <c r="Y6" s="103">
        <v>2589</v>
      </c>
      <c r="Z6" s="104">
        <v>36735.599999999999</v>
      </c>
      <c r="AA6" s="105">
        <v>17628.7</v>
      </c>
      <c r="AB6" s="105">
        <v>19106.8</v>
      </c>
      <c r="AC6" s="106">
        <f t="shared" si="4"/>
        <v>0.47988185814811291</v>
      </c>
      <c r="AD6" s="7"/>
      <c r="AE6" s="7"/>
      <c r="AF6" s="107">
        <v>0.51699670109640505</v>
      </c>
      <c r="AG6" s="108"/>
      <c r="AH6" s="7"/>
      <c r="AI6" s="107">
        <v>0.41315730164012676</v>
      </c>
      <c r="AJ6" s="108"/>
      <c r="AK6" s="7"/>
      <c r="AL6" s="109">
        <v>0.50738070893020537</v>
      </c>
      <c r="AM6" s="108"/>
      <c r="AN6" s="7"/>
      <c r="AO6" s="109">
        <v>0.52734296901600941</v>
      </c>
      <c r="AP6" s="108"/>
      <c r="AR6" s="109">
        <v>0.50680603309058181</v>
      </c>
      <c r="AS6" s="108">
        <f t="shared" ref="AS6:AS22" si="6">AP6-AR6</f>
        <v>-0.50680603309058181</v>
      </c>
    </row>
    <row r="7" spans="1:45" ht="11.1" customHeight="1" x14ac:dyDescent="0.15">
      <c r="B7" s="50"/>
      <c r="C7" s="50"/>
      <c r="D7" s="50"/>
      <c r="E7" s="50"/>
      <c r="F7" s="50"/>
      <c r="G7" s="50"/>
      <c r="H7" s="50"/>
      <c r="I7" s="50"/>
      <c r="J7" s="50"/>
      <c r="K7" s="50"/>
      <c r="L7" s="50"/>
      <c r="P7" s="7"/>
      <c r="Q7" s="110" t="s">
        <v>43</v>
      </c>
      <c r="R7" s="111">
        <f t="shared" si="0"/>
        <v>3047</v>
      </c>
      <c r="S7" s="112">
        <f t="shared" si="5"/>
        <v>28302.146568266038</v>
      </c>
      <c r="T7" s="112">
        <f t="shared" si="1"/>
        <v>14327.409127835928</v>
      </c>
      <c r="U7" s="112">
        <f t="shared" si="2"/>
        <v>13974.73744043011</v>
      </c>
      <c r="V7" s="61">
        <f t="shared" si="3"/>
        <v>0.50623047595621695</v>
      </c>
      <c r="W7" s="101"/>
      <c r="X7" s="113" t="s">
        <v>43</v>
      </c>
      <c r="Y7" s="114">
        <v>3047</v>
      </c>
      <c r="Z7" s="115">
        <v>20633.5</v>
      </c>
      <c r="AA7" s="116">
        <v>10290.4</v>
      </c>
      <c r="AB7" s="116">
        <v>10037.1</v>
      </c>
      <c r="AC7" s="117">
        <f t="shared" si="4"/>
        <v>0.50623047595621695</v>
      </c>
      <c r="AD7" s="7"/>
      <c r="AE7" s="7"/>
      <c r="AF7" s="118">
        <v>0.48054196912701064</v>
      </c>
      <c r="AG7" s="119"/>
      <c r="AH7" s="7"/>
      <c r="AI7" s="118">
        <v>0.48459181142615149</v>
      </c>
      <c r="AJ7" s="119"/>
      <c r="AK7" s="7"/>
      <c r="AL7" s="120">
        <v>0.44253285698740191</v>
      </c>
      <c r="AM7" s="119"/>
      <c r="AN7" s="7"/>
      <c r="AO7" s="120">
        <v>0.4080839117410891</v>
      </c>
      <c r="AP7" s="119"/>
      <c r="AR7" s="120">
        <v>0.4336405333844322</v>
      </c>
      <c r="AS7" s="119">
        <f t="shared" si="6"/>
        <v>-0.4336405333844322</v>
      </c>
    </row>
    <row r="8" spans="1:45" ht="11.1" customHeight="1" x14ac:dyDescent="0.15">
      <c r="B8" s="50"/>
      <c r="C8" s="50"/>
      <c r="D8" s="50"/>
      <c r="E8" s="50"/>
      <c r="F8" s="50"/>
      <c r="G8" s="50"/>
      <c r="H8" s="50"/>
      <c r="I8" s="50"/>
      <c r="J8" s="50"/>
      <c r="K8" s="50"/>
      <c r="L8" s="50"/>
      <c r="P8" s="7"/>
      <c r="Q8" s="110" t="s">
        <v>44</v>
      </c>
      <c r="R8" s="111">
        <f t="shared" si="0"/>
        <v>1434</v>
      </c>
      <c r="S8" s="112">
        <f t="shared" si="5"/>
        <v>24015.297576587367</v>
      </c>
      <c r="T8" s="112">
        <f t="shared" si="1"/>
        <v>13974.867079834858</v>
      </c>
      <c r="U8" s="112">
        <f t="shared" si="2"/>
        <v>10040.430496752509</v>
      </c>
      <c r="V8" s="61">
        <f t="shared" si="3"/>
        <v>0.58191521613536135</v>
      </c>
      <c r="W8" s="101"/>
      <c r="X8" s="113" t="s">
        <v>44</v>
      </c>
      <c r="Y8" s="114">
        <v>1434</v>
      </c>
      <c r="Z8" s="115">
        <v>17508.2</v>
      </c>
      <c r="AA8" s="116">
        <v>10173.1</v>
      </c>
      <c r="AB8" s="116">
        <v>7309</v>
      </c>
      <c r="AC8" s="117">
        <f t="shared" si="4"/>
        <v>0.58191521613536135</v>
      </c>
      <c r="AD8" s="7"/>
      <c r="AE8" s="7"/>
      <c r="AF8" s="118">
        <v>0.64175273518115861</v>
      </c>
      <c r="AG8" s="119"/>
      <c r="AH8" s="7"/>
      <c r="AI8" s="118">
        <v>0.58511337435310617</v>
      </c>
      <c r="AJ8" s="119"/>
      <c r="AK8" s="7"/>
      <c r="AL8" s="120">
        <v>0.55048993405880731</v>
      </c>
      <c r="AM8" s="119"/>
      <c r="AN8" s="7"/>
      <c r="AO8" s="120">
        <v>0.58257847823895315</v>
      </c>
      <c r="AP8" s="119"/>
      <c r="AR8" s="120">
        <v>0.55081918088444648</v>
      </c>
      <c r="AS8" s="119">
        <f t="shared" si="6"/>
        <v>-0.55081918088444648</v>
      </c>
    </row>
    <row r="9" spans="1:45" ht="11.1" customHeight="1" x14ac:dyDescent="0.15">
      <c r="B9" s="50"/>
      <c r="C9" s="50"/>
      <c r="D9" s="50"/>
      <c r="E9" s="50"/>
      <c r="F9" s="50"/>
      <c r="G9" s="50"/>
      <c r="H9" s="50"/>
      <c r="I9" s="50"/>
      <c r="J9" s="50"/>
      <c r="K9" s="50"/>
      <c r="L9" s="50"/>
      <c r="P9" s="7"/>
      <c r="Q9" s="110" t="s">
        <v>45</v>
      </c>
      <c r="R9" s="111">
        <f t="shared" si="0"/>
        <v>371</v>
      </c>
      <c r="S9" s="112">
        <f t="shared" si="5"/>
        <v>12922.40884094479</v>
      </c>
      <c r="T9" s="112">
        <f t="shared" si="1"/>
        <v>4740.0454550103923</v>
      </c>
      <c r="U9" s="112">
        <f t="shared" si="2"/>
        <v>8182.3633859343981</v>
      </c>
      <c r="V9" s="61">
        <f t="shared" si="3"/>
        <v>0.36680819445918689</v>
      </c>
      <c r="W9" s="101"/>
      <c r="X9" s="113" t="s">
        <v>45</v>
      </c>
      <c r="Y9" s="114">
        <v>371</v>
      </c>
      <c r="Z9" s="115">
        <v>9421</v>
      </c>
      <c r="AA9" s="116">
        <v>3455.7</v>
      </c>
      <c r="AB9" s="116">
        <v>5965.3</v>
      </c>
      <c r="AC9" s="117">
        <f t="shared" si="4"/>
        <v>0.36680819445918689</v>
      </c>
      <c r="AD9" s="7"/>
      <c r="AE9" s="7"/>
      <c r="AF9" s="118">
        <v>0.3478747376289375</v>
      </c>
      <c r="AG9" s="119"/>
      <c r="AH9" s="7"/>
      <c r="AI9" s="118">
        <v>0.42399809933386801</v>
      </c>
      <c r="AJ9" s="119"/>
      <c r="AK9" s="7"/>
      <c r="AL9" s="120">
        <v>0.36515717158372069</v>
      </c>
      <c r="AM9" s="119"/>
      <c r="AN9" s="7"/>
      <c r="AO9" s="120">
        <v>0.32860342604642584</v>
      </c>
      <c r="AP9" s="119"/>
      <c r="AR9" s="120">
        <v>0.3323279562906119</v>
      </c>
      <c r="AS9" s="119">
        <f t="shared" si="6"/>
        <v>-0.3323279562906119</v>
      </c>
    </row>
    <row r="10" spans="1:45" ht="11.1" customHeight="1" x14ac:dyDescent="0.15">
      <c r="B10" s="50"/>
      <c r="C10" s="50"/>
      <c r="D10" s="50"/>
      <c r="E10" s="50"/>
      <c r="F10" s="50"/>
      <c r="G10" s="50"/>
      <c r="H10" s="50"/>
      <c r="I10" s="50"/>
      <c r="J10" s="50"/>
      <c r="K10" s="50"/>
      <c r="L10" s="50"/>
      <c r="P10" s="7"/>
      <c r="Q10" s="110" t="s">
        <v>46</v>
      </c>
      <c r="R10" s="111">
        <f t="shared" si="0"/>
        <v>1163</v>
      </c>
      <c r="S10" s="112">
        <f t="shared" si="5"/>
        <v>174765.39499829331</v>
      </c>
      <c r="T10" s="112">
        <f t="shared" si="1"/>
        <v>69329.045771768331</v>
      </c>
      <c r="U10" s="112">
        <f t="shared" si="2"/>
        <v>105436.34922652498</v>
      </c>
      <c r="V10" s="61">
        <f t="shared" si="3"/>
        <v>0.39669778889834212</v>
      </c>
      <c r="W10" s="101"/>
      <c r="X10" s="113" t="s">
        <v>46</v>
      </c>
      <c r="Y10" s="114">
        <v>1163</v>
      </c>
      <c r="Z10" s="115">
        <v>127411.6</v>
      </c>
      <c r="AA10" s="116">
        <v>50543.9</v>
      </c>
      <c r="AB10" s="116">
        <v>76867.7</v>
      </c>
      <c r="AC10" s="117">
        <f t="shared" si="4"/>
        <v>0.39669778889834206</v>
      </c>
      <c r="AD10" s="7"/>
      <c r="AE10" s="7"/>
      <c r="AF10" s="118">
        <v>0.45524589934428589</v>
      </c>
      <c r="AG10" s="119"/>
      <c r="AH10" s="7"/>
      <c r="AI10" s="118">
        <v>0.45406050504320622</v>
      </c>
      <c r="AJ10" s="119"/>
      <c r="AK10" s="7"/>
      <c r="AL10" s="120">
        <v>0.41294549301829553</v>
      </c>
      <c r="AM10" s="119"/>
      <c r="AN10" s="7"/>
      <c r="AO10" s="120">
        <v>0.47206579765938766</v>
      </c>
      <c r="AP10" s="119"/>
      <c r="AR10" s="120">
        <v>0.45424463926432024</v>
      </c>
      <c r="AS10" s="119">
        <f t="shared" si="6"/>
        <v>-0.45424463926432024</v>
      </c>
    </row>
    <row r="11" spans="1:45" ht="11.1" customHeight="1" x14ac:dyDescent="0.15">
      <c r="B11" s="50"/>
      <c r="C11" s="50"/>
      <c r="D11" s="50"/>
      <c r="E11" s="50"/>
      <c r="F11" s="50"/>
      <c r="G11" s="50"/>
      <c r="H11" s="50"/>
      <c r="I11" s="50"/>
      <c r="J11" s="50"/>
      <c r="K11" s="50"/>
      <c r="L11" s="50"/>
      <c r="P11" s="7"/>
      <c r="Q11" s="110" t="s">
        <v>47</v>
      </c>
      <c r="R11" s="111">
        <f t="shared" si="0"/>
        <v>1882</v>
      </c>
      <c r="S11" s="112">
        <f t="shared" si="5"/>
        <v>119094.92798838422</v>
      </c>
      <c r="T11" s="112">
        <f t="shared" si="1"/>
        <v>62561.614785239384</v>
      </c>
      <c r="U11" s="112">
        <f t="shared" si="2"/>
        <v>56533.31320314484</v>
      </c>
      <c r="V11" s="61">
        <f t="shared" si="3"/>
        <v>0.52530880904803312</v>
      </c>
      <c r="W11" s="101"/>
      <c r="X11" s="113" t="s">
        <v>47</v>
      </c>
      <c r="Y11" s="114">
        <v>1882</v>
      </c>
      <c r="Z11" s="115">
        <v>86825.4</v>
      </c>
      <c r="AA11" s="116">
        <v>45610.2</v>
      </c>
      <c r="AB11" s="116">
        <v>41215.300000000003</v>
      </c>
      <c r="AC11" s="117">
        <f t="shared" si="4"/>
        <v>0.52530880904803312</v>
      </c>
      <c r="AD11" s="7"/>
      <c r="AE11" s="7"/>
      <c r="AF11" s="118">
        <v>0.5077669513029428</v>
      </c>
      <c r="AG11" s="119"/>
      <c r="AH11" s="7"/>
      <c r="AI11" s="118">
        <v>0.50342924417200707</v>
      </c>
      <c r="AJ11" s="119"/>
      <c r="AK11" s="7"/>
      <c r="AL11" s="120">
        <v>0.51475482451206855</v>
      </c>
      <c r="AM11" s="119"/>
      <c r="AN11" s="7"/>
      <c r="AO11" s="120">
        <v>0.49589871356942977</v>
      </c>
      <c r="AP11" s="119"/>
      <c r="AR11" s="120">
        <v>0.4838761473239348</v>
      </c>
      <c r="AS11" s="119">
        <f t="shared" si="6"/>
        <v>-0.4838761473239348</v>
      </c>
    </row>
    <row r="12" spans="1:45" ht="11.1" customHeight="1" x14ac:dyDescent="0.15">
      <c r="B12" s="50"/>
      <c r="C12" s="50"/>
      <c r="D12" s="50"/>
      <c r="E12" s="50"/>
      <c r="F12" s="50"/>
      <c r="G12" s="50"/>
      <c r="H12" s="50"/>
      <c r="I12" s="50"/>
      <c r="J12" s="50"/>
      <c r="K12" s="50"/>
      <c r="L12" s="50"/>
      <c r="P12" s="7"/>
      <c r="Q12" s="110" t="s">
        <v>48</v>
      </c>
      <c r="R12" s="111">
        <f t="shared" si="0"/>
        <v>425</v>
      </c>
      <c r="S12" s="112">
        <f t="shared" si="5"/>
        <v>79374.80926495498</v>
      </c>
      <c r="T12" s="112">
        <f t="shared" si="1"/>
        <v>35465.640907702851</v>
      </c>
      <c r="U12" s="112">
        <f t="shared" si="2"/>
        <v>43909.168357252129</v>
      </c>
      <c r="V12" s="61">
        <f t="shared" si="3"/>
        <v>0.44681229770666542</v>
      </c>
      <c r="W12" s="101"/>
      <c r="X12" s="113" t="s">
        <v>48</v>
      </c>
      <c r="Y12" s="114">
        <v>425</v>
      </c>
      <c r="Z12" s="115">
        <v>57867.7</v>
      </c>
      <c r="AA12" s="116">
        <v>25856</v>
      </c>
      <c r="AB12" s="116">
        <v>32011.7</v>
      </c>
      <c r="AC12" s="117">
        <f t="shared" si="4"/>
        <v>0.44681229770666542</v>
      </c>
      <c r="AD12" s="7"/>
      <c r="AE12" s="7"/>
      <c r="AF12" s="118">
        <v>0.38026041342332073</v>
      </c>
      <c r="AG12" s="119"/>
      <c r="AH12" s="7"/>
      <c r="AI12" s="118">
        <v>0.37461228775977362</v>
      </c>
      <c r="AJ12" s="119"/>
      <c r="AK12" s="7"/>
      <c r="AL12" s="120">
        <v>0.3529613927119592</v>
      </c>
      <c r="AM12" s="119"/>
      <c r="AN12" s="7"/>
      <c r="AO12" s="120">
        <v>0.38809698203028981</v>
      </c>
      <c r="AP12" s="119"/>
      <c r="AR12" s="120">
        <v>0.41492741314803122</v>
      </c>
      <c r="AS12" s="119">
        <f t="shared" si="6"/>
        <v>-0.41492741314803122</v>
      </c>
    </row>
    <row r="13" spans="1:45" ht="11.1" customHeight="1" x14ac:dyDescent="0.15">
      <c r="B13" s="50"/>
      <c r="C13" s="50"/>
      <c r="D13" s="50"/>
      <c r="E13" s="50"/>
      <c r="F13" s="50"/>
      <c r="G13" s="50"/>
      <c r="H13" s="50"/>
      <c r="I13" s="50"/>
      <c r="J13" s="50"/>
      <c r="K13" s="50"/>
      <c r="L13" s="50"/>
      <c r="P13" s="7"/>
      <c r="Q13" s="110" t="s">
        <v>49</v>
      </c>
      <c r="R13" s="111">
        <f t="shared" si="0"/>
        <v>1423</v>
      </c>
      <c r="S13" s="112">
        <f t="shared" si="5"/>
        <v>51426.825308166699</v>
      </c>
      <c r="T13" s="112">
        <f t="shared" si="1"/>
        <v>30686.091644750701</v>
      </c>
      <c r="U13" s="112">
        <f t="shared" si="2"/>
        <v>20740.733663415998</v>
      </c>
      <c r="V13" s="61">
        <f t="shared" si="3"/>
        <v>0.59669426337070974</v>
      </c>
      <c r="W13" s="101"/>
      <c r="X13" s="113" t="s">
        <v>49</v>
      </c>
      <c r="Y13" s="114">
        <v>1423</v>
      </c>
      <c r="Z13" s="115">
        <v>37492.400000000001</v>
      </c>
      <c r="AA13" s="116">
        <v>22371.5</v>
      </c>
      <c r="AB13" s="116">
        <v>15120.9</v>
      </c>
      <c r="AC13" s="117">
        <f t="shared" si="4"/>
        <v>0.59669426337070974</v>
      </c>
      <c r="AD13" s="7"/>
      <c r="AE13" s="7"/>
      <c r="AF13" s="118">
        <v>0.58002253263053227</v>
      </c>
      <c r="AG13" s="119"/>
      <c r="AH13" s="7"/>
      <c r="AI13" s="118">
        <v>0.54213015702695599</v>
      </c>
      <c r="AJ13" s="119"/>
      <c r="AK13" s="7"/>
      <c r="AL13" s="120">
        <v>0.53335459361290616</v>
      </c>
      <c r="AM13" s="119"/>
      <c r="AN13" s="7"/>
      <c r="AO13" s="120">
        <v>0.54157163125447194</v>
      </c>
      <c r="AP13" s="119"/>
      <c r="AR13" s="120">
        <v>0.57463621079625393</v>
      </c>
      <c r="AS13" s="119">
        <f t="shared" si="6"/>
        <v>-0.57463621079625393</v>
      </c>
    </row>
    <row r="14" spans="1:45" ht="11.1" customHeight="1" x14ac:dyDescent="0.15">
      <c r="B14" s="50"/>
      <c r="C14" s="50"/>
      <c r="D14" s="50"/>
      <c r="E14" s="50"/>
      <c r="F14" s="50"/>
      <c r="G14" s="50"/>
      <c r="H14" s="50"/>
      <c r="I14" s="50"/>
      <c r="J14" s="50"/>
      <c r="K14" s="50"/>
      <c r="L14" s="50"/>
      <c r="P14" s="7"/>
      <c r="Q14" s="110" t="s">
        <v>50</v>
      </c>
      <c r="R14" s="111">
        <f t="shared" si="0"/>
        <v>2360</v>
      </c>
      <c r="S14" s="112">
        <f t="shared" si="5"/>
        <v>167587.90972687711</v>
      </c>
      <c r="T14" s="112">
        <f t="shared" si="1"/>
        <v>82855.051289424388</v>
      </c>
      <c r="U14" s="112">
        <f t="shared" si="2"/>
        <v>84732.858437452713</v>
      </c>
      <c r="V14" s="61">
        <f t="shared" si="3"/>
        <v>0.49439754588774137</v>
      </c>
      <c r="W14" s="101"/>
      <c r="X14" s="113" t="s">
        <v>50</v>
      </c>
      <c r="Y14" s="114">
        <v>2360</v>
      </c>
      <c r="Z14" s="115">
        <v>122178.9</v>
      </c>
      <c r="AA14" s="116">
        <v>60404.800000000003</v>
      </c>
      <c r="AB14" s="116">
        <v>61773.8</v>
      </c>
      <c r="AC14" s="117">
        <f t="shared" si="4"/>
        <v>0.49439754588774137</v>
      </c>
      <c r="AD14" s="7"/>
      <c r="AE14" s="7"/>
      <c r="AF14" s="118">
        <v>0.53804433935965834</v>
      </c>
      <c r="AG14" s="119"/>
      <c r="AH14" s="7"/>
      <c r="AI14" s="118">
        <v>0.51694295898009668</v>
      </c>
      <c r="AJ14" s="119"/>
      <c r="AK14" s="7"/>
      <c r="AL14" s="120">
        <v>0.52640451262725341</v>
      </c>
      <c r="AM14" s="119"/>
      <c r="AN14" s="7"/>
      <c r="AO14" s="120">
        <v>0.59438623890025755</v>
      </c>
      <c r="AP14" s="119"/>
      <c r="AR14" s="120">
        <v>0.60910090840841769</v>
      </c>
      <c r="AS14" s="119">
        <f t="shared" si="6"/>
        <v>-0.60910090840841769</v>
      </c>
    </row>
    <row r="15" spans="1:45" ht="11.1" customHeight="1" x14ac:dyDescent="0.15">
      <c r="B15" s="50"/>
      <c r="C15" s="50"/>
      <c r="D15" s="50"/>
      <c r="E15" s="50"/>
      <c r="F15" s="50"/>
      <c r="G15" s="50"/>
      <c r="H15" s="50"/>
      <c r="I15" s="50"/>
      <c r="J15" s="50"/>
      <c r="K15" s="50"/>
      <c r="L15" s="50"/>
      <c r="P15" s="7"/>
      <c r="Q15" s="110" t="s">
        <v>51</v>
      </c>
      <c r="R15" s="111">
        <f t="shared" si="0"/>
        <v>1927</v>
      </c>
      <c r="S15" s="112">
        <f t="shared" si="5"/>
        <v>240467.63456940968</v>
      </c>
      <c r="T15" s="112">
        <f t="shared" si="1"/>
        <v>130185.07340403086</v>
      </c>
      <c r="U15" s="112">
        <f t="shared" si="2"/>
        <v>110282.56116537882</v>
      </c>
      <c r="V15" s="61">
        <f t="shared" si="3"/>
        <v>0.54138293345441313</v>
      </c>
      <c r="W15" s="101"/>
      <c r="X15" s="113" t="s">
        <v>51</v>
      </c>
      <c r="Y15" s="114">
        <v>1927</v>
      </c>
      <c r="Z15" s="115">
        <v>175311.4</v>
      </c>
      <c r="AA15" s="116">
        <v>94910.6</v>
      </c>
      <c r="AB15" s="116">
        <v>80400.800000000003</v>
      </c>
      <c r="AC15" s="117">
        <f t="shared" si="4"/>
        <v>0.54138293345441313</v>
      </c>
      <c r="AD15" s="7"/>
      <c r="AE15" s="7"/>
      <c r="AF15" s="118">
        <v>0.56097167217218435</v>
      </c>
      <c r="AG15" s="119"/>
      <c r="AH15" s="7"/>
      <c r="AI15" s="118">
        <v>0.65150337162615601</v>
      </c>
      <c r="AJ15" s="119"/>
      <c r="AK15" s="7"/>
      <c r="AL15" s="120">
        <v>0.5911774848783754</v>
      </c>
      <c r="AM15" s="119"/>
      <c r="AN15" s="7"/>
      <c r="AO15" s="120">
        <v>0.63002305158450322</v>
      </c>
      <c r="AP15" s="119"/>
      <c r="AR15" s="120">
        <v>0.61551151760213851</v>
      </c>
      <c r="AS15" s="119">
        <f t="shared" si="6"/>
        <v>-0.61551151760213851</v>
      </c>
    </row>
    <row r="16" spans="1:45" ht="11.1" customHeight="1" x14ac:dyDescent="0.15">
      <c r="B16" s="50"/>
      <c r="C16" s="50"/>
      <c r="D16" s="50"/>
      <c r="E16" s="50"/>
      <c r="F16" s="50"/>
      <c r="G16" s="50"/>
      <c r="H16" s="50"/>
      <c r="I16" s="50"/>
      <c r="J16" s="50"/>
      <c r="K16" s="50"/>
      <c r="L16" s="50"/>
      <c r="P16" s="7"/>
      <c r="Q16" s="110" t="s">
        <v>52</v>
      </c>
      <c r="R16" s="111">
        <f t="shared" si="0"/>
        <v>693</v>
      </c>
      <c r="S16" s="112">
        <f t="shared" si="5"/>
        <v>254711.50065240584</v>
      </c>
      <c r="T16" s="112">
        <f t="shared" si="1"/>
        <v>100421.53126495014</v>
      </c>
      <c r="U16" s="112">
        <f t="shared" si="2"/>
        <v>154289.96938745567</v>
      </c>
      <c r="V16" s="61">
        <f t="shared" si="3"/>
        <v>0.39425597590896067</v>
      </c>
      <c r="W16" s="101"/>
      <c r="X16" s="113" t="s">
        <v>52</v>
      </c>
      <c r="Y16" s="114">
        <v>693</v>
      </c>
      <c r="Z16" s="115">
        <v>185695.8</v>
      </c>
      <c r="AA16" s="116">
        <v>73211.600000000006</v>
      </c>
      <c r="AB16" s="116">
        <v>112484</v>
      </c>
      <c r="AC16" s="117">
        <f t="shared" si="4"/>
        <v>0.39425597590896072</v>
      </c>
      <c r="AD16" s="7"/>
      <c r="AE16" s="7"/>
      <c r="AF16" s="118">
        <v>0.34281312087244198</v>
      </c>
      <c r="AG16" s="119"/>
      <c r="AH16" s="7"/>
      <c r="AI16" s="118">
        <v>0.33285078658843892</v>
      </c>
      <c r="AJ16" s="119"/>
      <c r="AK16" s="7"/>
      <c r="AL16" s="120">
        <v>0.39787355343829561</v>
      </c>
      <c r="AM16" s="119"/>
      <c r="AN16" s="7"/>
      <c r="AO16" s="120">
        <v>0.38303506269986609</v>
      </c>
      <c r="AP16" s="119"/>
      <c r="AR16" s="120">
        <v>0.39430877351895827</v>
      </c>
      <c r="AS16" s="119">
        <f t="shared" si="6"/>
        <v>-0.39430877351895827</v>
      </c>
    </row>
    <row r="17" spans="2:45" ht="11.1" customHeight="1" x14ac:dyDescent="0.15">
      <c r="B17" s="50"/>
      <c r="C17" s="50"/>
      <c r="D17" s="50"/>
      <c r="E17" s="50"/>
      <c r="F17" s="50"/>
      <c r="G17" s="50"/>
      <c r="H17" s="50"/>
      <c r="I17" s="50"/>
      <c r="J17" s="50"/>
      <c r="K17" s="50"/>
      <c r="L17" s="50"/>
      <c r="P17" s="7"/>
      <c r="Q17" s="110" t="s">
        <v>53</v>
      </c>
      <c r="R17" s="111">
        <f t="shared" si="0"/>
        <v>850</v>
      </c>
      <c r="S17" s="112">
        <f t="shared" si="5"/>
        <v>168830.90801704425</v>
      </c>
      <c r="T17" s="112">
        <f t="shared" si="1"/>
        <v>93763.385477737786</v>
      </c>
      <c r="U17" s="112">
        <f t="shared" si="2"/>
        <v>75067.522539306461</v>
      </c>
      <c r="V17" s="61">
        <f t="shared" si="3"/>
        <v>0.55536860269845822</v>
      </c>
      <c r="W17" s="101"/>
      <c r="X17" s="113" t="s">
        <v>53</v>
      </c>
      <c r="Y17" s="114">
        <v>850</v>
      </c>
      <c r="Z17" s="115">
        <v>123085.1</v>
      </c>
      <c r="AA17" s="116">
        <v>68357.600000000006</v>
      </c>
      <c r="AB17" s="116">
        <v>54727.5</v>
      </c>
      <c r="AC17" s="117">
        <f t="shared" si="4"/>
        <v>0.55536860269845822</v>
      </c>
      <c r="AD17" s="7"/>
      <c r="AE17" s="7"/>
      <c r="AF17" s="118">
        <v>0.63070388431614444</v>
      </c>
      <c r="AG17" s="119"/>
      <c r="AH17" s="7"/>
      <c r="AI17" s="118">
        <v>0.56731012776281031</v>
      </c>
      <c r="AJ17" s="119"/>
      <c r="AK17" s="7"/>
      <c r="AL17" s="120">
        <v>0.67030114543527763</v>
      </c>
      <c r="AM17" s="119"/>
      <c r="AN17" s="7"/>
      <c r="AO17" s="120">
        <v>0.69973202977548632</v>
      </c>
      <c r="AP17" s="119"/>
      <c r="AR17" s="120">
        <v>0.6691997976528411</v>
      </c>
      <c r="AS17" s="119">
        <f t="shared" si="6"/>
        <v>-0.6691997976528411</v>
      </c>
    </row>
    <row r="18" spans="2:45" ht="11.1" customHeight="1" x14ac:dyDescent="0.15">
      <c r="B18" s="50"/>
      <c r="C18" s="50"/>
      <c r="D18" s="50"/>
      <c r="E18" s="50"/>
      <c r="F18" s="50"/>
      <c r="G18" s="50"/>
      <c r="H18" s="50"/>
      <c r="I18" s="50"/>
      <c r="J18" s="50"/>
      <c r="K18" s="50"/>
      <c r="L18" s="121"/>
      <c r="M18" s="122"/>
      <c r="N18" s="123"/>
      <c r="O18" s="123"/>
      <c r="P18" s="7"/>
      <c r="Q18" s="110" t="s">
        <v>54</v>
      </c>
      <c r="R18" s="111">
        <f t="shared" si="0"/>
        <v>2213</v>
      </c>
      <c r="S18" s="112">
        <f t="shared" si="5"/>
        <v>100630.32692561187</v>
      </c>
      <c r="T18" s="112">
        <f t="shared" si="1"/>
        <v>67206.767864306836</v>
      </c>
      <c r="U18" s="112">
        <f t="shared" si="2"/>
        <v>33423.559061305023</v>
      </c>
      <c r="V18" s="61">
        <f t="shared" si="3"/>
        <v>0.66785798990782919</v>
      </c>
      <c r="W18" s="101"/>
      <c r="X18" s="113" t="s">
        <v>54</v>
      </c>
      <c r="Y18" s="114">
        <v>2213</v>
      </c>
      <c r="Z18" s="115">
        <v>73363.899999999994</v>
      </c>
      <c r="AA18" s="116">
        <v>48996.6</v>
      </c>
      <c r="AB18" s="116">
        <v>24367.200000000001</v>
      </c>
      <c r="AC18" s="117">
        <f t="shared" si="4"/>
        <v>0.66785798990782919</v>
      </c>
      <c r="AD18" s="7"/>
      <c r="AE18" s="7"/>
      <c r="AF18" s="118">
        <v>0.53256915202732302</v>
      </c>
      <c r="AG18" s="119"/>
      <c r="AH18" s="7"/>
      <c r="AI18" s="118">
        <v>0.53515478416632811</v>
      </c>
      <c r="AJ18" s="119"/>
      <c r="AK18" s="7"/>
      <c r="AL18" s="120">
        <v>0.38406685250488409</v>
      </c>
      <c r="AM18" s="119"/>
      <c r="AN18" s="7"/>
      <c r="AO18" s="120">
        <v>0.39614898255854364</v>
      </c>
      <c r="AP18" s="119"/>
      <c r="AR18" s="120">
        <v>0.55107361413154055</v>
      </c>
      <c r="AS18" s="119">
        <f t="shared" si="6"/>
        <v>-0.55107361413154055</v>
      </c>
    </row>
    <row r="19" spans="2:45" ht="11.1" customHeight="1" x14ac:dyDescent="0.15">
      <c r="B19" s="50"/>
      <c r="C19" s="50"/>
      <c r="D19" s="50"/>
      <c r="E19" s="50"/>
      <c r="F19" s="50"/>
      <c r="G19" s="50"/>
      <c r="H19" s="50"/>
      <c r="I19" s="50"/>
      <c r="J19" s="50"/>
      <c r="K19" s="50"/>
      <c r="L19" s="121"/>
      <c r="M19" s="124"/>
      <c r="N19" s="123"/>
      <c r="O19" s="123"/>
      <c r="P19" s="7"/>
      <c r="Q19" s="110" t="s">
        <v>55</v>
      </c>
      <c r="R19" s="111">
        <f t="shared" si="0"/>
        <v>3378</v>
      </c>
      <c r="S19" s="112">
        <f t="shared" si="5"/>
        <v>37943.68186004876</v>
      </c>
      <c r="T19" s="112">
        <f t="shared" si="1"/>
        <v>18004.755544453652</v>
      </c>
      <c r="U19" s="112">
        <f t="shared" si="2"/>
        <v>19938.926315595108</v>
      </c>
      <c r="V19" s="61">
        <f t="shared" si="3"/>
        <v>0.47451261084420537</v>
      </c>
      <c r="W19" s="101"/>
      <c r="X19" s="113" t="s">
        <v>55</v>
      </c>
      <c r="Y19" s="114">
        <v>3378</v>
      </c>
      <c r="Z19" s="115">
        <v>27662.6</v>
      </c>
      <c r="AA19" s="116">
        <v>13126.3</v>
      </c>
      <c r="AB19" s="116">
        <v>14536.4</v>
      </c>
      <c r="AC19" s="117">
        <f t="shared" si="4"/>
        <v>0.47451261084420537</v>
      </c>
      <c r="AD19" s="7"/>
      <c r="AE19" s="7"/>
      <c r="AF19" s="118">
        <v>0.42093847128419382</v>
      </c>
      <c r="AG19" s="119"/>
      <c r="AH19" s="7"/>
      <c r="AI19" s="118">
        <v>0.27446688328697677</v>
      </c>
      <c r="AJ19" s="119"/>
      <c r="AK19" s="7"/>
      <c r="AL19" s="120">
        <v>0.34051164014510432</v>
      </c>
      <c r="AM19" s="119"/>
      <c r="AN19" s="7"/>
      <c r="AO19" s="120">
        <v>0.39381209791416821</v>
      </c>
      <c r="AP19" s="119"/>
      <c r="AR19" s="120">
        <v>0.33341101727941147</v>
      </c>
      <c r="AS19" s="119">
        <f t="shared" si="6"/>
        <v>-0.33341101727941147</v>
      </c>
    </row>
    <row r="20" spans="2:45" ht="11.1" customHeight="1" x14ac:dyDescent="0.15">
      <c r="B20" s="50"/>
      <c r="C20" s="50"/>
      <c r="D20" s="50"/>
      <c r="E20" s="50"/>
      <c r="F20" s="50"/>
      <c r="G20" s="50"/>
      <c r="H20" s="50"/>
      <c r="I20" s="50"/>
      <c r="J20" s="50"/>
      <c r="K20" s="50"/>
      <c r="L20" s="121"/>
      <c r="M20" s="125"/>
      <c r="N20" s="123"/>
      <c r="O20" s="123"/>
      <c r="P20" s="7"/>
      <c r="Q20" s="110" t="s">
        <v>56</v>
      </c>
      <c r="R20" s="111">
        <f t="shared" si="0"/>
        <v>13762</v>
      </c>
      <c r="S20" s="112">
        <f t="shared" si="5"/>
        <v>39576.368755641226</v>
      </c>
      <c r="T20" s="112">
        <f t="shared" si="1"/>
        <v>20920.074285183979</v>
      </c>
      <c r="U20" s="112">
        <f t="shared" si="2"/>
        <v>18656.294470457247</v>
      </c>
      <c r="V20" s="61">
        <f t="shared" si="3"/>
        <v>0.52860014556545254</v>
      </c>
      <c r="W20" s="101"/>
      <c r="X20" s="113" t="s">
        <v>56</v>
      </c>
      <c r="Y20" s="114">
        <v>13762</v>
      </c>
      <c r="Z20" s="115">
        <v>28852.9</v>
      </c>
      <c r="AA20" s="116">
        <v>15251.7</v>
      </c>
      <c r="AB20" s="116">
        <v>13601.3</v>
      </c>
      <c r="AC20" s="117">
        <f t="shared" si="4"/>
        <v>0.52860014556545254</v>
      </c>
      <c r="AD20" s="7"/>
      <c r="AE20" s="7"/>
      <c r="AF20" s="118">
        <v>0.55687926275770239</v>
      </c>
      <c r="AG20" s="119"/>
      <c r="AH20" s="7"/>
      <c r="AI20" s="118">
        <v>0.46416568250941392</v>
      </c>
      <c r="AJ20" s="119"/>
      <c r="AK20" s="7"/>
      <c r="AL20" s="120">
        <v>0.42214349643295684</v>
      </c>
      <c r="AM20" s="119"/>
      <c r="AN20" s="7"/>
      <c r="AO20" s="120">
        <v>0.53249181438960824</v>
      </c>
      <c r="AP20" s="119"/>
      <c r="AR20" s="120">
        <v>0.64990885432430467</v>
      </c>
      <c r="AS20" s="119">
        <f t="shared" si="6"/>
        <v>-0.64990885432430467</v>
      </c>
    </row>
    <row r="21" spans="2:45" ht="11.1" customHeight="1" x14ac:dyDescent="0.15">
      <c r="B21" s="50"/>
      <c r="C21" s="50"/>
      <c r="D21" s="50"/>
      <c r="E21" s="50"/>
      <c r="F21" s="50"/>
      <c r="G21" s="50"/>
      <c r="H21" s="50"/>
      <c r="I21" s="50"/>
      <c r="J21" s="50"/>
      <c r="K21" s="50"/>
      <c r="L21" s="121"/>
      <c r="M21" s="125"/>
      <c r="N21" s="123"/>
      <c r="O21" s="123"/>
      <c r="P21" s="7"/>
      <c r="Q21" s="110" t="s">
        <v>57</v>
      </c>
      <c r="R21" s="111">
        <f t="shared" si="0"/>
        <v>9357</v>
      </c>
      <c r="S21" s="112">
        <f t="shared" si="5"/>
        <v>54674.641851377506</v>
      </c>
      <c r="T21" s="112">
        <f t="shared" si="1"/>
        <v>24881.226533310481</v>
      </c>
      <c r="U21" s="112">
        <f t="shared" si="2"/>
        <v>29793.415318067026</v>
      </c>
      <c r="V21" s="61">
        <f t="shared" si="3"/>
        <v>0.45507799760161771</v>
      </c>
      <c r="W21" s="101"/>
      <c r="X21" s="113" t="s">
        <v>57</v>
      </c>
      <c r="Y21" s="114">
        <v>9357</v>
      </c>
      <c r="Z21" s="115">
        <v>39860.199999999997</v>
      </c>
      <c r="AA21" s="116">
        <v>18139.5</v>
      </c>
      <c r="AB21" s="116">
        <v>21720.7</v>
      </c>
      <c r="AC21" s="117">
        <f t="shared" si="4"/>
        <v>0.45507799760161771</v>
      </c>
      <c r="AD21" s="7"/>
      <c r="AE21" s="7"/>
      <c r="AF21" s="118">
        <v>0.47802315614280028</v>
      </c>
      <c r="AG21" s="119"/>
      <c r="AH21" s="7"/>
      <c r="AI21" s="118">
        <v>0.4443457753891164</v>
      </c>
      <c r="AJ21" s="119"/>
      <c r="AK21" s="7"/>
      <c r="AL21" s="120">
        <v>0.56104133459616845</v>
      </c>
      <c r="AM21" s="119"/>
      <c r="AN21" s="7"/>
      <c r="AO21" s="120">
        <v>0.50383995009944649</v>
      </c>
      <c r="AP21" s="119"/>
      <c r="AR21" s="120">
        <v>0.52129150111911726</v>
      </c>
      <c r="AS21" s="119">
        <f t="shared" si="6"/>
        <v>-0.52129150111911726</v>
      </c>
    </row>
    <row r="22" spans="2:45" ht="11.1" customHeight="1" x14ac:dyDescent="0.15">
      <c r="B22" s="50"/>
      <c r="C22" s="50"/>
      <c r="D22" s="50"/>
      <c r="E22" s="50"/>
      <c r="F22" s="50"/>
      <c r="G22" s="50"/>
      <c r="H22" s="50"/>
      <c r="I22" s="50"/>
      <c r="J22" s="50"/>
      <c r="K22" s="50"/>
      <c r="L22" s="121"/>
      <c r="M22" s="125"/>
      <c r="N22" s="123"/>
      <c r="O22" s="123"/>
      <c r="P22" s="7"/>
      <c r="Q22" s="110" t="s">
        <v>58</v>
      </c>
      <c r="R22" s="111">
        <f t="shared" si="0"/>
        <v>879</v>
      </c>
      <c r="S22" s="112">
        <f t="shared" si="5"/>
        <v>52728.393480247425</v>
      </c>
      <c r="T22" s="112">
        <f t="shared" si="1"/>
        <v>10581.50636199568</v>
      </c>
      <c r="U22" s="112">
        <f t="shared" si="2"/>
        <v>42146.887118251747</v>
      </c>
      <c r="V22" s="61">
        <f t="shared" si="3"/>
        <v>0.200679475773515</v>
      </c>
      <c r="W22" s="101"/>
      <c r="X22" s="126" t="s">
        <v>58</v>
      </c>
      <c r="Y22" s="127">
        <v>879</v>
      </c>
      <c r="Z22" s="128">
        <v>38441.300000000003</v>
      </c>
      <c r="AA22" s="129">
        <v>7714.4</v>
      </c>
      <c r="AB22" s="129">
        <v>30727</v>
      </c>
      <c r="AC22" s="130">
        <f t="shared" si="4"/>
        <v>0.200679475773515</v>
      </c>
      <c r="AD22" s="7"/>
      <c r="AE22" s="7"/>
      <c r="AF22" s="118">
        <v>0.18892116755599728</v>
      </c>
      <c r="AG22" s="119"/>
      <c r="AH22" s="7"/>
      <c r="AI22" s="118">
        <v>0.18251110866588166</v>
      </c>
      <c r="AJ22" s="119"/>
      <c r="AK22" s="7"/>
      <c r="AL22" s="120">
        <v>0.19588101706743757</v>
      </c>
      <c r="AM22" s="119"/>
      <c r="AN22" s="7"/>
      <c r="AO22" s="120">
        <v>0.20914155826854516</v>
      </c>
      <c r="AP22" s="119"/>
      <c r="AR22" s="120">
        <v>0.18012783364448154</v>
      </c>
      <c r="AS22" s="119">
        <f t="shared" si="6"/>
        <v>-0.18012783364448154</v>
      </c>
    </row>
    <row r="23" spans="2:45" ht="11.1" customHeight="1" x14ac:dyDescent="0.15">
      <c r="B23" s="50"/>
      <c r="C23" s="50"/>
      <c r="D23" s="50"/>
      <c r="E23" s="50"/>
      <c r="F23" s="50"/>
      <c r="G23" s="50"/>
      <c r="H23" s="50"/>
      <c r="I23" s="50"/>
      <c r="J23" s="50"/>
      <c r="K23" s="50"/>
      <c r="L23" s="121"/>
      <c r="M23" s="125"/>
      <c r="N23" s="123"/>
      <c r="O23" s="123"/>
      <c r="P23" s="7"/>
      <c r="Q23" s="131" t="s">
        <v>59</v>
      </c>
      <c r="R23" s="132">
        <f t="shared" si="0"/>
        <v>16307</v>
      </c>
      <c r="S23" s="133">
        <f t="shared" si="5"/>
        <v>5397.0705940415528</v>
      </c>
      <c r="T23" s="133">
        <f t="shared" si="1"/>
        <v>945.78360559946395</v>
      </c>
      <c r="U23" s="133">
        <f t="shared" si="2"/>
        <v>4451.2869884420888</v>
      </c>
      <c r="V23" s="60">
        <f t="shared" si="3"/>
        <v>0.17524017689218727</v>
      </c>
      <c r="W23" s="101"/>
      <c r="X23" s="131" t="s">
        <v>59</v>
      </c>
      <c r="Y23" s="134">
        <v>16307</v>
      </c>
      <c r="Z23" s="135">
        <v>3934.7</v>
      </c>
      <c r="AA23" s="136">
        <v>689.5</v>
      </c>
      <c r="AB23" s="136">
        <v>3245.1</v>
      </c>
      <c r="AC23" s="61">
        <f t="shared" si="4"/>
        <v>0.17524017689218727</v>
      </c>
      <c r="AD23" s="7"/>
      <c r="AE23" s="7"/>
      <c r="AH23" s="7"/>
      <c r="AI23" s="137"/>
      <c r="AK23" s="7"/>
      <c r="AL23" s="75"/>
    </row>
    <row r="24" spans="2:45" ht="11.1" customHeight="1" x14ac:dyDescent="0.15">
      <c r="B24" s="50"/>
      <c r="C24" s="50"/>
      <c r="D24" s="50"/>
      <c r="E24" s="50"/>
      <c r="F24" s="50"/>
      <c r="G24" s="50"/>
      <c r="H24" s="50"/>
      <c r="I24" s="50"/>
      <c r="J24" s="50"/>
      <c r="K24" s="50"/>
      <c r="L24" s="121"/>
      <c r="M24" s="125"/>
      <c r="N24" s="123"/>
      <c r="O24" s="123"/>
      <c r="P24" s="7"/>
      <c r="Q24" s="7"/>
      <c r="R24" s="7"/>
      <c r="S24" s="138"/>
      <c r="T24" s="138"/>
      <c r="U24" s="138"/>
      <c r="V24" s="7"/>
      <c r="W24" s="7"/>
      <c r="X24" s="46"/>
      <c r="Y24" s="46"/>
      <c r="Z24" s="46"/>
      <c r="AA24" s="46"/>
      <c r="AB24" s="46"/>
      <c r="AC24" s="46"/>
      <c r="AD24" s="7"/>
      <c r="AE24" s="7"/>
      <c r="AF24" s="7"/>
      <c r="AG24" s="7"/>
      <c r="AH24" s="7"/>
      <c r="AI24" s="75"/>
      <c r="AJ24" s="139"/>
      <c r="AK24" s="7"/>
      <c r="AL24" s="75"/>
    </row>
    <row r="25" spans="2:45" ht="11.1" customHeight="1" x14ac:dyDescent="0.15">
      <c r="B25" s="50"/>
      <c r="C25" s="50"/>
      <c r="D25" s="50"/>
      <c r="E25" s="50"/>
      <c r="F25" s="50"/>
      <c r="G25" s="50"/>
      <c r="H25" s="50"/>
      <c r="I25" s="50"/>
      <c r="J25" s="50"/>
      <c r="K25" s="50"/>
      <c r="L25" s="121"/>
      <c r="M25" s="125"/>
      <c r="N25" s="123"/>
      <c r="O25" s="123"/>
      <c r="P25" s="7"/>
      <c r="Q25" s="7"/>
      <c r="R25" s="7"/>
      <c r="S25" s="7"/>
      <c r="T25" s="7"/>
      <c r="U25" s="7"/>
      <c r="V25" s="7"/>
      <c r="W25" s="7"/>
      <c r="X25" s="7"/>
      <c r="Y25" s="7"/>
      <c r="Z25" s="7"/>
      <c r="AA25" s="7"/>
      <c r="AB25" s="7"/>
      <c r="AC25" s="7"/>
      <c r="AD25" s="7"/>
      <c r="AE25" s="7"/>
      <c r="AF25" s="7"/>
      <c r="AG25" s="7"/>
      <c r="AH25" s="7"/>
      <c r="AI25" s="75"/>
      <c r="AK25" s="7"/>
      <c r="AL25" s="75"/>
    </row>
    <row r="26" spans="2:45" ht="11.1" customHeight="1" x14ac:dyDescent="0.15">
      <c r="B26" s="50"/>
      <c r="C26" s="50"/>
      <c r="D26" s="50"/>
      <c r="E26" s="50"/>
      <c r="F26" s="50"/>
      <c r="G26" s="50"/>
      <c r="H26" s="50"/>
      <c r="I26" s="50"/>
      <c r="J26" s="50"/>
      <c r="K26" s="50"/>
      <c r="L26" s="121"/>
      <c r="M26" s="125"/>
      <c r="N26" s="123"/>
      <c r="O26" s="123"/>
      <c r="P26" s="123"/>
      <c r="Q26" s="123"/>
      <c r="R26" s="123"/>
      <c r="S26" s="123"/>
    </row>
    <row r="27" spans="2:45" ht="11.1" customHeight="1" x14ac:dyDescent="0.15">
      <c r="B27" s="50"/>
      <c r="C27" s="50"/>
      <c r="D27" s="50"/>
      <c r="E27" s="50"/>
      <c r="F27" s="50"/>
      <c r="G27" s="50"/>
      <c r="H27" s="50"/>
      <c r="I27" s="50"/>
      <c r="J27" s="50"/>
      <c r="K27" s="50"/>
      <c r="L27" s="121"/>
      <c r="M27" s="125"/>
      <c r="N27" s="123"/>
      <c r="O27" s="123"/>
      <c r="P27" s="123"/>
      <c r="Q27" s="123"/>
      <c r="R27" s="123"/>
      <c r="S27" s="123"/>
    </row>
    <row r="28" spans="2:45" ht="11.1" customHeight="1" x14ac:dyDescent="0.15">
      <c r="B28" s="50"/>
      <c r="C28" s="50"/>
      <c r="D28" s="50"/>
      <c r="E28" s="50"/>
      <c r="F28" s="50"/>
      <c r="G28" s="50"/>
      <c r="H28" s="50"/>
      <c r="I28" s="50"/>
      <c r="J28" s="50"/>
      <c r="K28" s="50"/>
      <c r="L28" s="121"/>
      <c r="M28" s="125"/>
      <c r="N28" s="123"/>
      <c r="O28" s="123"/>
      <c r="P28" s="123"/>
      <c r="Q28" s="123"/>
      <c r="R28" s="123"/>
      <c r="S28" s="123"/>
    </row>
    <row r="29" spans="2:45" ht="11.1" customHeight="1" x14ac:dyDescent="0.15">
      <c r="B29" s="140"/>
      <c r="C29" s="50"/>
      <c r="D29" s="141"/>
      <c r="E29" s="50"/>
      <c r="F29" s="50"/>
      <c r="G29" s="50"/>
      <c r="H29" s="50"/>
      <c r="I29" s="121"/>
      <c r="J29" s="142"/>
      <c r="K29" s="142"/>
      <c r="L29" s="143"/>
      <c r="M29" s="73"/>
      <c r="N29" s="73"/>
      <c r="O29" s="73"/>
    </row>
    <row r="30" spans="2:45" s="146" customFormat="1" ht="9.9499999999999993" customHeight="1" x14ac:dyDescent="0.15">
      <c r="B30" s="253" t="s">
        <v>32</v>
      </c>
      <c r="C30" s="253"/>
      <c r="D30" s="253"/>
      <c r="E30" s="253" t="s">
        <v>33</v>
      </c>
      <c r="F30" s="255" t="s">
        <v>34</v>
      </c>
      <c r="G30" s="255"/>
      <c r="H30" s="255"/>
      <c r="I30" s="255"/>
      <c r="J30" s="144"/>
      <c r="K30" s="256" t="s">
        <v>93</v>
      </c>
      <c r="L30" s="258" t="s">
        <v>36</v>
      </c>
      <c r="M30" s="145"/>
      <c r="AI30" s="137"/>
      <c r="AJ30" s="137"/>
      <c r="AL30" s="137"/>
      <c r="AM30" s="137"/>
    </row>
    <row r="31" spans="2:45" s="146" customFormat="1" ht="9.9499999999999993" customHeight="1" thickBot="1" x14ac:dyDescent="0.2">
      <c r="B31" s="254"/>
      <c r="C31" s="254"/>
      <c r="D31" s="254"/>
      <c r="E31" s="254"/>
      <c r="F31" s="228"/>
      <c r="G31" s="229" t="s">
        <v>13</v>
      </c>
      <c r="H31" s="230" t="s">
        <v>15</v>
      </c>
      <c r="I31" s="229" t="s">
        <v>40</v>
      </c>
      <c r="J31" s="144"/>
      <c r="K31" s="257"/>
      <c r="L31" s="259"/>
      <c r="M31" s="145"/>
      <c r="AI31" s="137"/>
      <c r="AJ31" s="137"/>
      <c r="AL31" s="137"/>
      <c r="AM31" s="137"/>
    </row>
    <row r="32" spans="2:45" s="146" customFormat="1" ht="9.9499999999999993" customHeight="1" x14ac:dyDescent="0.15">
      <c r="B32" s="219" t="s">
        <v>60</v>
      </c>
      <c r="C32" s="219"/>
      <c r="D32" s="219"/>
      <c r="E32" s="224">
        <f>'1-2-16図 国内における業種別の特許権所有件数及びその利用'!Y5</f>
        <v>64060</v>
      </c>
      <c r="F32" s="225">
        <f>'1-2-16図 国内における業種別の特許権所有件数及びその利用'!S5</f>
        <v>1662839</v>
      </c>
      <c r="G32" s="226">
        <f>'1-2-16図 国内における業種別の特許権所有件数及びその利用'!T5</f>
        <v>805017.88976565795</v>
      </c>
      <c r="H32" s="226">
        <f>'1-2-16図 国内における業種別の特許権所有件数及びその利用'!U5</f>
        <v>857821.11023434193</v>
      </c>
      <c r="I32" s="227">
        <f>'1-2-16図 国内における業種別の特許権所有件数及びその利用'!AC5</f>
        <v>0.4841225697530897</v>
      </c>
      <c r="J32" s="144"/>
      <c r="K32" s="227">
        <f>AF5</f>
        <v>0.49009600812686055</v>
      </c>
      <c r="L32" s="232">
        <f>I32-K32</f>
        <v>-5.9734383737708452E-3</v>
      </c>
      <c r="M32" s="147"/>
      <c r="AI32" s="137"/>
      <c r="AJ32" s="137"/>
      <c r="AL32" s="137"/>
      <c r="AM32" s="137"/>
    </row>
    <row r="33" spans="2:39" s="146" customFormat="1" ht="9.9499999999999993" customHeight="1" x14ac:dyDescent="0.15">
      <c r="B33" s="220" t="s">
        <v>42</v>
      </c>
      <c r="C33" s="220"/>
      <c r="D33" s="220"/>
      <c r="E33" s="221">
        <f>'1-2-16図 国内における業種別の特許権所有件数及びその利用'!Y6</f>
        <v>2589</v>
      </c>
      <c r="F33" s="222">
        <f>'1-2-16図 国内における業種別の特許権所有件数及びその利用'!S6</f>
        <v>50388.753021697426</v>
      </c>
      <c r="G33" s="222">
        <f>'1-2-16図 国内における業種別の特許権所有件数及びその利用'!T6</f>
        <v>24180.648429818499</v>
      </c>
      <c r="H33" s="222">
        <f>'1-2-16図 国内における業種別の特許権所有件数及びその利用'!U6</f>
        <v>26208.104591878928</v>
      </c>
      <c r="I33" s="223">
        <f>'1-2-16図 国内における業種別の特許権所有件数及びその利用'!AC6</f>
        <v>0.47988185814811291</v>
      </c>
      <c r="J33" s="148"/>
      <c r="K33" s="223">
        <f>AF6</f>
        <v>0.51699670109640505</v>
      </c>
      <c r="L33" s="231">
        <f t="shared" ref="L33:L49" si="7">I33-K33</f>
        <v>-3.7114842948292148E-2</v>
      </c>
      <c r="M33" s="149"/>
      <c r="AI33" s="137"/>
      <c r="AJ33" s="137"/>
      <c r="AL33" s="137"/>
      <c r="AM33" s="137"/>
    </row>
    <row r="34" spans="2:39" s="146" customFormat="1" ht="9.9499999999999993" customHeight="1" x14ac:dyDescent="0.15">
      <c r="B34" s="220" t="s">
        <v>43</v>
      </c>
      <c r="C34" s="220"/>
      <c r="D34" s="220"/>
      <c r="E34" s="221">
        <f>'1-2-16図 国内における業種別の特許権所有件数及びその利用'!Y7</f>
        <v>3047</v>
      </c>
      <c r="F34" s="222">
        <f>'1-2-16図 国内における業種別の特許権所有件数及びその利用'!S7</f>
        <v>28302.146568266038</v>
      </c>
      <c r="G34" s="222">
        <f>'1-2-16図 国内における業種別の特許権所有件数及びその利用'!T7</f>
        <v>14327.409127835928</v>
      </c>
      <c r="H34" s="222">
        <f>'1-2-16図 国内における業種別の特許権所有件数及びその利用'!U7</f>
        <v>13974.73744043011</v>
      </c>
      <c r="I34" s="223">
        <f>'1-2-16図 国内における業種別の特許権所有件数及びその利用'!AC7</f>
        <v>0.50623047595621695</v>
      </c>
      <c r="J34" s="144"/>
      <c r="K34" s="223">
        <f>AF7</f>
        <v>0.48054196912701064</v>
      </c>
      <c r="L34" s="231">
        <f t="shared" si="7"/>
        <v>2.5688506829206315E-2</v>
      </c>
      <c r="M34" s="149"/>
      <c r="AI34" s="137"/>
      <c r="AJ34" s="137"/>
      <c r="AL34" s="137"/>
      <c r="AM34" s="137"/>
    </row>
    <row r="35" spans="2:39" s="146" customFormat="1" ht="9.9499999999999993" customHeight="1" x14ac:dyDescent="0.15">
      <c r="B35" s="220" t="s">
        <v>44</v>
      </c>
      <c r="C35" s="220"/>
      <c r="D35" s="220"/>
      <c r="E35" s="221">
        <f>'1-2-16図 国内における業種別の特許権所有件数及びその利用'!Y8</f>
        <v>1434</v>
      </c>
      <c r="F35" s="222">
        <f>'1-2-16図 国内における業種別の特許権所有件数及びその利用'!S8</f>
        <v>24015.297576587367</v>
      </c>
      <c r="G35" s="222">
        <f>'1-2-16図 国内における業種別の特許権所有件数及びその利用'!T8</f>
        <v>13974.867079834858</v>
      </c>
      <c r="H35" s="222">
        <f>'1-2-16図 国内における業種別の特許権所有件数及びその利用'!U8</f>
        <v>10040.430496752509</v>
      </c>
      <c r="I35" s="223">
        <f>'1-2-16図 国内における業種別の特許権所有件数及びその利用'!AC8</f>
        <v>0.58191521613536135</v>
      </c>
      <c r="J35" s="144"/>
      <c r="K35" s="223">
        <f t="shared" ref="K35:K49" si="8">AF8</f>
        <v>0.64175273518115861</v>
      </c>
      <c r="L35" s="231">
        <f t="shared" si="7"/>
        <v>-5.9837519045797261E-2</v>
      </c>
      <c r="M35" s="149"/>
      <c r="AI35" s="137"/>
      <c r="AJ35" s="137"/>
      <c r="AL35" s="137"/>
      <c r="AM35" s="137"/>
    </row>
    <row r="36" spans="2:39" s="146" customFormat="1" ht="9.9499999999999993" customHeight="1" x14ac:dyDescent="0.15">
      <c r="B36" s="220" t="s">
        <v>45</v>
      </c>
      <c r="C36" s="220"/>
      <c r="D36" s="220"/>
      <c r="E36" s="221">
        <f>'1-2-16図 国内における業種別の特許権所有件数及びその利用'!Y9</f>
        <v>371</v>
      </c>
      <c r="F36" s="222">
        <f>'1-2-16図 国内における業種別の特許権所有件数及びその利用'!S9</f>
        <v>12922.40884094479</v>
      </c>
      <c r="G36" s="222">
        <f>'1-2-16図 国内における業種別の特許権所有件数及びその利用'!T9</f>
        <v>4740.0454550103923</v>
      </c>
      <c r="H36" s="222">
        <f>'1-2-16図 国内における業種別の特許権所有件数及びその利用'!U9</f>
        <v>8182.3633859343981</v>
      </c>
      <c r="I36" s="223">
        <f>'1-2-16図 国内における業種別の特許権所有件数及びその利用'!AC9</f>
        <v>0.36680819445918689</v>
      </c>
      <c r="J36" s="144"/>
      <c r="K36" s="223">
        <f t="shared" si="8"/>
        <v>0.3478747376289375</v>
      </c>
      <c r="L36" s="231">
        <f t="shared" si="7"/>
        <v>1.8933456830249384E-2</v>
      </c>
      <c r="M36" s="149"/>
      <c r="AI36" s="137"/>
      <c r="AJ36" s="137"/>
      <c r="AL36" s="137"/>
      <c r="AM36" s="137"/>
    </row>
    <row r="37" spans="2:39" s="146" customFormat="1" ht="9.9499999999999993" customHeight="1" x14ac:dyDescent="0.15">
      <c r="B37" s="220" t="s">
        <v>46</v>
      </c>
      <c r="C37" s="220"/>
      <c r="D37" s="220"/>
      <c r="E37" s="221">
        <f>'1-2-16図 国内における業種別の特許権所有件数及びその利用'!Y10</f>
        <v>1163</v>
      </c>
      <c r="F37" s="222">
        <f>'1-2-16図 国内における業種別の特許権所有件数及びその利用'!S10</f>
        <v>174765.39499829331</v>
      </c>
      <c r="G37" s="222">
        <f>'1-2-16図 国内における業種別の特許権所有件数及びその利用'!T10</f>
        <v>69329.045771768331</v>
      </c>
      <c r="H37" s="222">
        <f>'1-2-16図 国内における業種別の特許権所有件数及びその利用'!U10</f>
        <v>105436.34922652498</v>
      </c>
      <c r="I37" s="223">
        <f>'1-2-16図 国内における業種別の特許権所有件数及びその利用'!AC10</f>
        <v>0.39669778889834206</v>
      </c>
      <c r="J37" s="144"/>
      <c r="K37" s="223">
        <f t="shared" si="8"/>
        <v>0.45524589934428589</v>
      </c>
      <c r="L37" s="231">
        <f t="shared" si="7"/>
        <v>-5.8548110445943824E-2</v>
      </c>
      <c r="M37" s="149"/>
      <c r="AI37" s="137"/>
      <c r="AJ37" s="137"/>
      <c r="AL37" s="137"/>
      <c r="AM37" s="137"/>
    </row>
    <row r="38" spans="2:39" s="146" customFormat="1" ht="9.9499999999999993" customHeight="1" x14ac:dyDescent="0.15">
      <c r="B38" s="220" t="s">
        <v>47</v>
      </c>
      <c r="C38" s="220"/>
      <c r="D38" s="220"/>
      <c r="E38" s="221">
        <f>'1-2-16図 国内における業種別の特許権所有件数及びその利用'!Y11</f>
        <v>1882</v>
      </c>
      <c r="F38" s="222">
        <f>'1-2-16図 国内における業種別の特許権所有件数及びその利用'!S11</f>
        <v>119094.92798838422</v>
      </c>
      <c r="G38" s="222">
        <f>'1-2-16図 国内における業種別の特許権所有件数及びその利用'!T11</f>
        <v>62561.614785239384</v>
      </c>
      <c r="H38" s="222">
        <f>'1-2-16図 国内における業種別の特許権所有件数及びその利用'!U11</f>
        <v>56533.31320314484</v>
      </c>
      <c r="I38" s="223">
        <f>'1-2-16図 国内における業種別の特許権所有件数及びその利用'!AC11</f>
        <v>0.52530880904803312</v>
      </c>
      <c r="J38" s="144"/>
      <c r="K38" s="223">
        <f t="shared" si="8"/>
        <v>0.5077669513029428</v>
      </c>
      <c r="L38" s="231">
        <f t="shared" si="7"/>
        <v>1.7541857745090317E-2</v>
      </c>
      <c r="M38" s="149"/>
      <c r="AI38" s="137"/>
      <c r="AJ38" s="137"/>
      <c r="AL38" s="137"/>
      <c r="AM38" s="137"/>
    </row>
    <row r="39" spans="2:39" s="146" customFormat="1" ht="9.9499999999999993" customHeight="1" x14ac:dyDescent="0.15">
      <c r="B39" s="220" t="s">
        <v>48</v>
      </c>
      <c r="C39" s="220"/>
      <c r="D39" s="220"/>
      <c r="E39" s="221">
        <f>'1-2-16図 国内における業種別の特許権所有件数及びその利用'!Y12</f>
        <v>425</v>
      </c>
      <c r="F39" s="222">
        <f>'1-2-16図 国内における業種別の特許権所有件数及びその利用'!S12</f>
        <v>79374.80926495498</v>
      </c>
      <c r="G39" s="222">
        <f>'1-2-16図 国内における業種別の特許権所有件数及びその利用'!T12</f>
        <v>35465.640907702851</v>
      </c>
      <c r="H39" s="222">
        <f>'1-2-16図 国内における業種別の特許権所有件数及びその利用'!U12</f>
        <v>43909.168357252129</v>
      </c>
      <c r="I39" s="223">
        <f>'1-2-16図 国内における業種別の特許権所有件数及びその利用'!AC12</f>
        <v>0.44681229770666542</v>
      </c>
      <c r="J39" s="144"/>
      <c r="K39" s="223">
        <f t="shared" si="8"/>
        <v>0.38026041342332073</v>
      </c>
      <c r="L39" s="231">
        <f t="shared" si="7"/>
        <v>6.6551884283344687E-2</v>
      </c>
      <c r="M39" s="149"/>
      <c r="AI39" s="137"/>
      <c r="AJ39" s="137"/>
      <c r="AL39" s="137"/>
      <c r="AM39" s="137"/>
    </row>
    <row r="40" spans="2:39" s="146" customFormat="1" ht="9.9499999999999993" customHeight="1" x14ac:dyDescent="0.15">
      <c r="B40" s="220" t="s">
        <v>49</v>
      </c>
      <c r="C40" s="220"/>
      <c r="D40" s="220"/>
      <c r="E40" s="221">
        <f>'1-2-16図 国内における業種別の特許権所有件数及びその利用'!Y13</f>
        <v>1423</v>
      </c>
      <c r="F40" s="222">
        <f>'1-2-16図 国内における業種別の特許権所有件数及びその利用'!S13</f>
        <v>51426.825308166699</v>
      </c>
      <c r="G40" s="222">
        <f>'1-2-16図 国内における業種別の特許権所有件数及びその利用'!T13</f>
        <v>30686.091644750701</v>
      </c>
      <c r="H40" s="222">
        <f>'1-2-16図 国内における業種別の特許権所有件数及びその利用'!U13</f>
        <v>20740.733663415998</v>
      </c>
      <c r="I40" s="223">
        <f>'1-2-16図 国内における業種別の特許権所有件数及びその利用'!AC13</f>
        <v>0.59669426337070974</v>
      </c>
      <c r="J40" s="144"/>
      <c r="K40" s="223">
        <f t="shared" si="8"/>
        <v>0.58002253263053227</v>
      </c>
      <c r="L40" s="231">
        <f t="shared" si="7"/>
        <v>1.6671730740177471E-2</v>
      </c>
      <c r="M40" s="149"/>
      <c r="AI40" s="137"/>
      <c r="AJ40" s="137"/>
      <c r="AL40" s="137"/>
      <c r="AM40" s="137"/>
    </row>
    <row r="41" spans="2:39" s="146" customFormat="1" ht="9.9499999999999993" customHeight="1" x14ac:dyDescent="0.15">
      <c r="B41" s="220" t="s">
        <v>50</v>
      </c>
      <c r="C41" s="220"/>
      <c r="D41" s="220"/>
      <c r="E41" s="221">
        <f>'1-2-16図 国内における業種別の特許権所有件数及びその利用'!Y14</f>
        <v>2360</v>
      </c>
      <c r="F41" s="222">
        <f>'1-2-16図 国内における業種別の特許権所有件数及びその利用'!S14</f>
        <v>167587.90972687711</v>
      </c>
      <c r="G41" s="222">
        <f>'1-2-16図 国内における業種別の特許権所有件数及びその利用'!T14</f>
        <v>82855.051289424388</v>
      </c>
      <c r="H41" s="222">
        <f>'1-2-16図 国内における業種別の特許権所有件数及びその利用'!U14</f>
        <v>84732.858437452713</v>
      </c>
      <c r="I41" s="223">
        <f>'1-2-16図 国内における業種別の特許権所有件数及びその利用'!AC14</f>
        <v>0.49439754588774137</v>
      </c>
      <c r="J41" s="144"/>
      <c r="K41" s="223">
        <f t="shared" si="8"/>
        <v>0.53804433935965834</v>
      </c>
      <c r="L41" s="231">
        <f t="shared" si="7"/>
        <v>-4.3646793471916967E-2</v>
      </c>
      <c r="M41" s="149"/>
      <c r="AI41" s="137"/>
      <c r="AJ41" s="137"/>
      <c r="AL41" s="137"/>
      <c r="AM41" s="137"/>
    </row>
    <row r="42" spans="2:39" s="146" customFormat="1" ht="9.9499999999999993" customHeight="1" x14ac:dyDescent="0.15">
      <c r="B42" s="220" t="s">
        <v>51</v>
      </c>
      <c r="C42" s="220"/>
      <c r="D42" s="220"/>
      <c r="E42" s="221">
        <f>'1-2-16図 国内における業種別の特許権所有件数及びその利用'!Y15</f>
        <v>1927</v>
      </c>
      <c r="F42" s="222">
        <f>'1-2-16図 国内における業種別の特許権所有件数及びその利用'!S15</f>
        <v>240467.63456940968</v>
      </c>
      <c r="G42" s="222">
        <f>'1-2-16図 国内における業種別の特許権所有件数及びその利用'!T15</f>
        <v>130185.07340403086</v>
      </c>
      <c r="H42" s="222">
        <f>'1-2-16図 国内における業種別の特許権所有件数及びその利用'!U15</f>
        <v>110282.56116537882</v>
      </c>
      <c r="I42" s="223">
        <f>'1-2-16図 国内における業種別の特許権所有件数及びその利用'!AC15</f>
        <v>0.54138293345441313</v>
      </c>
      <c r="J42" s="144"/>
      <c r="K42" s="223">
        <f t="shared" si="8"/>
        <v>0.56097167217218435</v>
      </c>
      <c r="L42" s="231">
        <f t="shared" si="7"/>
        <v>-1.9588738717771226E-2</v>
      </c>
      <c r="M42" s="149"/>
      <c r="AI42" s="137"/>
      <c r="AJ42" s="137"/>
      <c r="AL42" s="137"/>
      <c r="AM42" s="137"/>
    </row>
    <row r="43" spans="2:39" s="146" customFormat="1" ht="9.9499999999999993" customHeight="1" x14ac:dyDescent="0.15">
      <c r="B43" s="220" t="s">
        <v>52</v>
      </c>
      <c r="C43" s="220"/>
      <c r="D43" s="220"/>
      <c r="E43" s="221">
        <f>'1-2-16図 国内における業種別の特許権所有件数及びその利用'!Y16</f>
        <v>693</v>
      </c>
      <c r="F43" s="222">
        <f>'1-2-16図 国内における業種別の特許権所有件数及びその利用'!S16</f>
        <v>254711.50065240584</v>
      </c>
      <c r="G43" s="222">
        <f>'1-2-16図 国内における業種別の特許権所有件数及びその利用'!T16</f>
        <v>100421.53126495014</v>
      </c>
      <c r="H43" s="222">
        <f>'1-2-16図 国内における業種別の特許権所有件数及びその利用'!U16</f>
        <v>154289.96938745567</v>
      </c>
      <c r="I43" s="223">
        <f>'1-2-16図 国内における業種別の特許権所有件数及びその利用'!AC16</f>
        <v>0.39425597590896072</v>
      </c>
      <c r="J43" s="144"/>
      <c r="K43" s="223">
        <f t="shared" si="8"/>
        <v>0.34281312087244198</v>
      </c>
      <c r="L43" s="231">
        <f t="shared" si="7"/>
        <v>5.1442855036518742E-2</v>
      </c>
      <c r="M43" s="149"/>
      <c r="AI43" s="137"/>
      <c r="AJ43" s="137"/>
      <c r="AL43" s="137"/>
      <c r="AM43" s="137"/>
    </row>
    <row r="44" spans="2:39" s="146" customFormat="1" ht="9.9499999999999993" customHeight="1" x14ac:dyDescent="0.15">
      <c r="B44" s="220" t="s">
        <v>53</v>
      </c>
      <c r="C44" s="220"/>
      <c r="D44" s="220"/>
      <c r="E44" s="221">
        <f>'1-2-16図 国内における業種別の特許権所有件数及びその利用'!Y17</f>
        <v>850</v>
      </c>
      <c r="F44" s="222">
        <f>'1-2-16図 国内における業種別の特許権所有件数及びその利用'!S17</f>
        <v>168830.90801704425</v>
      </c>
      <c r="G44" s="222">
        <f>'1-2-16図 国内における業種別の特許権所有件数及びその利用'!T17</f>
        <v>93763.385477737786</v>
      </c>
      <c r="H44" s="222">
        <f>'1-2-16図 国内における業種別の特許権所有件数及びその利用'!U17</f>
        <v>75067.522539306461</v>
      </c>
      <c r="I44" s="223">
        <f>'1-2-16図 国内における業種別の特許権所有件数及びその利用'!AC17</f>
        <v>0.55536860269845822</v>
      </c>
      <c r="J44" s="144"/>
      <c r="K44" s="223">
        <f t="shared" si="8"/>
        <v>0.63070388431614444</v>
      </c>
      <c r="L44" s="231">
        <f t="shared" si="7"/>
        <v>-7.5335281617686212E-2</v>
      </c>
      <c r="M44" s="149"/>
      <c r="AI44" s="137"/>
      <c r="AJ44" s="137"/>
      <c r="AL44" s="137"/>
      <c r="AM44" s="137"/>
    </row>
    <row r="45" spans="2:39" s="146" customFormat="1" ht="9.9499999999999993" customHeight="1" x14ac:dyDescent="0.15">
      <c r="B45" s="220" t="s">
        <v>54</v>
      </c>
      <c r="C45" s="220"/>
      <c r="D45" s="220"/>
      <c r="E45" s="221">
        <f>'1-2-16図 国内における業種別の特許権所有件数及びその利用'!Y18</f>
        <v>2213</v>
      </c>
      <c r="F45" s="222">
        <f>'1-2-16図 国内における業種別の特許権所有件数及びその利用'!S18</f>
        <v>100630.32692561187</v>
      </c>
      <c r="G45" s="222">
        <f>'1-2-16図 国内における業種別の特許権所有件数及びその利用'!T18</f>
        <v>67206.767864306836</v>
      </c>
      <c r="H45" s="222">
        <f>'1-2-16図 国内における業種別の特許権所有件数及びその利用'!U18</f>
        <v>33423.559061305023</v>
      </c>
      <c r="I45" s="223">
        <f>'1-2-16図 国内における業種別の特許権所有件数及びその利用'!AC18</f>
        <v>0.66785798990782919</v>
      </c>
      <c r="J45" s="144"/>
      <c r="K45" s="223">
        <f t="shared" si="8"/>
        <v>0.53256915202732302</v>
      </c>
      <c r="L45" s="231">
        <f t="shared" si="7"/>
        <v>0.13528883788050616</v>
      </c>
      <c r="M45" s="149"/>
      <c r="AI45" s="137"/>
      <c r="AJ45" s="137"/>
      <c r="AL45" s="137"/>
      <c r="AM45" s="137"/>
    </row>
    <row r="46" spans="2:39" s="146" customFormat="1" ht="9.9499999999999993" customHeight="1" x14ac:dyDescent="0.15">
      <c r="B46" s="220" t="s">
        <v>55</v>
      </c>
      <c r="C46" s="220"/>
      <c r="D46" s="220"/>
      <c r="E46" s="221">
        <f>'1-2-16図 国内における業種別の特許権所有件数及びその利用'!Y19</f>
        <v>3378</v>
      </c>
      <c r="F46" s="222">
        <f>'1-2-16図 国内における業種別の特許権所有件数及びその利用'!S19</f>
        <v>37943.68186004876</v>
      </c>
      <c r="G46" s="222">
        <f>'1-2-16図 国内における業種別の特許権所有件数及びその利用'!T19</f>
        <v>18004.755544453652</v>
      </c>
      <c r="H46" s="222">
        <f>'1-2-16図 国内における業種別の特許権所有件数及びその利用'!U19</f>
        <v>19938.926315595108</v>
      </c>
      <c r="I46" s="223">
        <f>'1-2-16図 国内における業種別の特許権所有件数及びその利用'!AC19</f>
        <v>0.47451261084420537</v>
      </c>
      <c r="J46" s="144"/>
      <c r="K46" s="223">
        <f t="shared" si="8"/>
        <v>0.42093847128419382</v>
      </c>
      <c r="L46" s="231">
        <f t="shared" si="7"/>
        <v>5.3574139560011558E-2</v>
      </c>
      <c r="M46" s="149"/>
      <c r="AI46" s="137"/>
      <c r="AJ46" s="137"/>
      <c r="AL46" s="137"/>
      <c r="AM46" s="137"/>
    </row>
    <row r="47" spans="2:39" s="146" customFormat="1" ht="9.9499999999999993" customHeight="1" x14ac:dyDescent="0.15">
      <c r="B47" s="220" t="s">
        <v>56</v>
      </c>
      <c r="C47" s="220"/>
      <c r="D47" s="220"/>
      <c r="E47" s="221">
        <f>'1-2-16図 国内における業種別の特許権所有件数及びその利用'!Y20</f>
        <v>13762</v>
      </c>
      <c r="F47" s="222">
        <f>'1-2-16図 国内における業種別の特許権所有件数及びその利用'!S20</f>
        <v>39576.368755641226</v>
      </c>
      <c r="G47" s="222">
        <f>'1-2-16図 国内における業種別の特許権所有件数及びその利用'!T20</f>
        <v>20920.074285183979</v>
      </c>
      <c r="H47" s="222">
        <f>'1-2-16図 国内における業種別の特許権所有件数及びその利用'!U20</f>
        <v>18656.294470457247</v>
      </c>
      <c r="I47" s="223">
        <f>'1-2-16図 国内における業種別の特許権所有件数及びその利用'!AC20</f>
        <v>0.52860014556545254</v>
      </c>
      <c r="J47" s="144"/>
      <c r="K47" s="223">
        <f t="shared" si="8"/>
        <v>0.55687926275770239</v>
      </c>
      <c r="L47" s="231">
        <f t="shared" si="7"/>
        <v>-2.8279117192249847E-2</v>
      </c>
      <c r="M47" s="149"/>
      <c r="AI47" s="137"/>
      <c r="AJ47" s="137"/>
      <c r="AL47" s="137"/>
      <c r="AM47" s="137"/>
    </row>
    <row r="48" spans="2:39" s="146" customFormat="1" ht="9.9499999999999993" customHeight="1" x14ac:dyDescent="0.15">
      <c r="B48" s="220" t="s">
        <v>57</v>
      </c>
      <c r="C48" s="220"/>
      <c r="D48" s="220"/>
      <c r="E48" s="221">
        <f>'1-2-16図 国内における業種別の特許権所有件数及びその利用'!Y21</f>
        <v>9357</v>
      </c>
      <c r="F48" s="222">
        <f>'1-2-16図 国内における業種別の特許権所有件数及びその利用'!S21</f>
        <v>54674.641851377506</v>
      </c>
      <c r="G48" s="222">
        <f>'1-2-16図 国内における業種別の特許権所有件数及びその利用'!T21</f>
        <v>24881.226533310481</v>
      </c>
      <c r="H48" s="222">
        <f>'1-2-16図 国内における業種別の特許権所有件数及びその利用'!U21</f>
        <v>29793.415318067026</v>
      </c>
      <c r="I48" s="223">
        <f>'1-2-16図 国内における業種別の特許権所有件数及びその利用'!AC21</f>
        <v>0.45507799760161771</v>
      </c>
      <c r="J48" s="144"/>
      <c r="K48" s="223">
        <f t="shared" si="8"/>
        <v>0.47802315614280028</v>
      </c>
      <c r="L48" s="231">
        <f t="shared" si="7"/>
        <v>-2.2945158541182564E-2</v>
      </c>
      <c r="M48" s="149"/>
      <c r="AI48" s="137"/>
      <c r="AJ48" s="137"/>
      <c r="AL48" s="137"/>
      <c r="AM48" s="137"/>
    </row>
    <row r="49" spans="2:39" s="146" customFormat="1" ht="9.9499999999999993" customHeight="1" x14ac:dyDescent="0.15">
      <c r="B49" s="220" t="s">
        <v>58</v>
      </c>
      <c r="C49" s="220"/>
      <c r="D49" s="220"/>
      <c r="E49" s="221">
        <f>'1-2-16図 国内における業種別の特許権所有件数及びその利用'!Y22</f>
        <v>879</v>
      </c>
      <c r="F49" s="222">
        <f>'1-2-16図 国内における業種別の特許権所有件数及びその利用'!S22</f>
        <v>52728.393480247425</v>
      </c>
      <c r="G49" s="222">
        <f>'1-2-16図 国内における業種別の特許権所有件数及びその利用'!T22</f>
        <v>10581.50636199568</v>
      </c>
      <c r="H49" s="222">
        <f>'1-2-16図 国内における業種別の特許権所有件数及びその利用'!U22</f>
        <v>42146.887118251747</v>
      </c>
      <c r="I49" s="223">
        <f>'1-2-16図 国内における業種別の特許権所有件数及びその利用'!AC22</f>
        <v>0.200679475773515</v>
      </c>
      <c r="J49" s="144"/>
      <c r="K49" s="223">
        <f t="shared" si="8"/>
        <v>0.18892116755599728</v>
      </c>
      <c r="L49" s="231">
        <f t="shared" si="7"/>
        <v>1.1758308217517721E-2</v>
      </c>
      <c r="M49" s="149"/>
      <c r="AI49" s="137"/>
      <c r="AJ49" s="137"/>
      <c r="AL49" s="137"/>
      <c r="AM49" s="137"/>
    </row>
    <row r="50" spans="2:39" ht="12.6" customHeight="1" x14ac:dyDescent="0.15">
      <c r="B50" s="150"/>
      <c r="C50" s="151"/>
      <c r="D50" s="152"/>
      <c r="E50" s="152"/>
      <c r="F50" s="152"/>
      <c r="G50" s="153"/>
      <c r="H50" s="150"/>
      <c r="I50" s="150"/>
      <c r="J50" s="154"/>
      <c r="K50" s="155"/>
    </row>
    <row r="51" spans="2:39" ht="12.6" customHeight="1" x14ac:dyDescent="0.15">
      <c r="B51" s="218" t="s">
        <v>102</v>
      </c>
      <c r="C51" s="71"/>
      <c r="D51" s="71"/>
      <c r="E51" s="71"/>
      <c r="F51" s="71"/>
      <c r="G51" s="71"/>
      <c r="H51" s="71"/>
      <c r="I51" s="71"/>
      <c r="J51" s="50"/>
    </row>
    <row r="52" spans="2:39" ht="12" customHeight="1" x14ac:dyDescent="0.15">
      <c r="B52" s="72"/>
      <c r="C52" s="71"/>
      <c r="D52" s="71"/>
      <c r="E52" s="71"/>
      <c r="F52" s="71"/>
      <c r="G52" s="71"/>
      <c r="H52" s="71"/>
      <c r="I52" s="71"/>
    </row>
    <row r="53" spans="2:39" ht="12" customHeight="1" x14ac:dyDescent="0.15">
      <c r="B53" s="72"/>
      <c r="C53" s="71"/>
      <c r="D53" s="71"/>
      <c r="E53" s="71"/>
      <c r="F53" s="71"/>
      <c r="G53" s="71"/>
      <c r="H53" s="71"/>
      <c r="I53" s="71"/>
    </row>
    <row r="54" spans="2:39" ht="12" customHeight="1" x14ac:dyDescent="0.15">
      <c r="B54" s="70"/>
      <c r="C54" s="156"/>
      <c r="D54" s="156"/>
      <c r="E54" s="156"/>
      <c r="F54" s="156"/>
      <c r="G54" s="156"/>
      <c r="H54" s="156"/>
      <c r="I54" s="156"/>
    </row>
  </sheetData>
  <mergeCells count="19">
    <mergeCell ref="B30:D31"/>
    <mergeCell ref="E30:E31"/>
    <mergeCell ref="F30:I30"/>
    <mergeCell ref="K30:K31"/>
    <mergeCell ref="L30:L31"/>
    <mergeCell ref="AP3:AP4"/>
    <mergeCell ref="Q3:Q4"/>
    <mergeCell ref="R3:R4"/>
    <mergeCell ref="S3:V3"/>
    <mergeCell ref="X3:X4"/>
    <mergeCell ref="Y3:Y4"/>
    <mergeCell ref="Z3:AC3"/>
    <mergeCell ref="AF3:AF4"/>
    <mergeCell ref="AG3:AG4"/>
    <mergeCell ref="AI3:AI4"/>
    <mergeCell ref="AJ3:AJ4"/>
    <mergeCell ref="AL3:AL4"/>
    <mergeCell ref="AM3:AM4"/>
    <mergeCell ref="AO3:AO4"/>
  </mergeCells>
  <phoneticPr fontId="3"/>
  <pageMargins left="0.98425196850393704" right="0.98425196850393704" top="0.98425196850393704" bottom="0.98425196850393704" header="0.51181102362204722" footer="0.51181102362204722"/>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zoomScaleNormal="100" workbookViewId="0">
      <selection activeCell="G30" sqref="G30"/>
    </sheetView>
  </sheetViews>
  <sheetFormatPr defaultColWidth="8.625" defaultRowHeight="12.95" customHeight="1" x14ac:dyDescent="0.15"/>
  <cols>
    <col min="1" max="1" width="2.625" style="2" customWidth="1"/>
    <col min="2" max="2" width="3.625" style="2" customWidth="1"/>
    <col min="3" max="3" width="13.625" style="2" customWidth="1"/>
    <col min="4" max="11" width="7.625" style="2" customWidth="1"/>
    <col min="12" max="12" width="2.625" style="2" customWidth="1"/>
    <col min="13" max="18" width="8.625" style="2"/>
    <col min="19" max="20" width="9.125" style="2" bestFit="1" customWidth="1"/>
    <col min="21" max="21" width="8.625" style="2"/>
    <col min="22" max="24" width="9.125" style="2" bestFit="1" customWidth="1"/>
    <col min="25" max="16384" width="8.625" style="2"/>
  </cols>
  <sheetData>
    <row r="1" spans="1:26" ht="12.95" customHeight="1" x14ac:dyDescent="0.15">
      <c r="A1" s="1" t="s">
        <v>104</v>
      </c>
      <c r="H1" s="3"/>
      <c r="I1" s="3"/>
      <c r="J1" s="4"/>
      <c r="K1" s="4"/>
      <c r="L1" s="4"/>
      <c r="M1" s="4"/>
      <c r="N1" s="4"/>
      <c r="O1" s="157"/>
      <c r="P1" s="158" t="s">
        <v>86</v>
      </c>
      <c r="V1" s="4"/>
    </row>
    <row r="2" spans="1:26" ht="12.95" customHeight="1" x14ac:dyDescent="0.15">
      <c r="A2" s="1"/>
      <c r="C2" s="10"/>
      <c r="H2" s="3"/>
      <c r="I2" s="3"/>
      <c r="J2" s="4"/>
      <c r="K2" s="4"/>
      <c r="L2" s="4"/>
      <c r="M2" s="4"/>
      <c r="N2" s="4"/>
      <c r="O2" s="4"/>
      <c r="Q2" t="s">
        <v>61</v>
      </c>
      <c r="R2"/>
      <c r="S2">
        <v>2012</v>
      </c>
      <c r="T2">
        <v>2013</v>
      </c>
      <c r="U2">
        <v>2014</v>
      </c>
      <c r="V2">
        <v>2015</v>
      </c>
      <c r="W2">
        <v>2016</v>
      </c>
      <c r="X2">
        <v>2017</v>
      </c>
    </row>
    <row r="3" spans="1:26" ht="13.5" customHeight="1" x14ac:dyDescent="0.15">
      <c r="A3" s="14"/>
      <c r="Q3"/>
      <c r="R3" t="s">
        <v>62</v>
      </c>
      <c r="S3" s="159">
        <v>180868.09065976</v>
      </c>
      <c r="T3" s="159">
        <v>344979.39865341334</v>
      </c>
      <c r="U3" s="159">
        <v>319592.9581693238</v>
      </c>
      <c r="V3" s="159">
        <v>329319.2936097327</v>
      </c>
      <c r="W3" s="159">
        <v>362341.87842360802</v>
      </c>
      <c r="X3" s="159">
        <v>350301.9</v>
      </c>
      <c r="Y3" s="160"/>
      <c r="Z3" s="160"/>
    </row>
    <row r="4" spans="1:26" ht="12.95" customHeight="1" x14ac:dyDescent="0.15">
      <c r="Q4"/>
      <c r="R4" t="s">
        <v>63</v>
      </c>
      <c r="S4" s="159">
        <v>114449.39550935102</v>
      </c>
      <c r="T4" s="159">
        <v>202244.51095025276</v>
      </c>
      <c r="U4" s="159">
        <v>275670.5251537388</v>
      </c>
      <c r="V4" s="159">
        <v>233346.24833908974</v>
      </c>
      <c r="W4" s="159">
        <v>286688.76935370202</v>
      </c>
      <c r="X4" s="159">
        <v>292865.40000000002</v>
      </c>
      <c r="Y4" s="160"/>
      <c r="Z4" s="160"/>
    </row>
    <row r="5" spans="1:26" ht="24" customHeight="1" x14ac:dyDescent="0.15">
      <c r="B5" s="44"/>
      <c r="C5" s="44"/>
      <c r="D5" s="44"/>
      <c r="E5" s="44"/>
      <c r="F5" s="44"/>
      <c r="G5" s="44"/>
      <c r="H5" s="44"/>
      <c r="I5" s="44"/>
      <c r="J5" s="44"/>
      <c r="K5" s="44"/>
      <c r="Q5"/>
      <c r="R5" t="s">
        <v>64</v>
      </c>
      <c r="S5" s="159">
        <v>47415.104639567056</v>
      </c>
      <c r="T5" s="159">
        <v>98229.590122963069</v>
      </c>
      <c r="U5" s="159">
        <v>98903.827881100238</v>
      </c>
      <c r="V5" s="159">
        <v>135121.58088830038</v>
      </c>
      <c r="W5" s="159">
        <v>98249.793261486979</v>
      </c>
      <c r="X5" s="159">
        <v>102307.09999999998</v>
      </c>
      <c r="Y5" s="160"/>
      <c r="Z5" s="160"/>
    </row>
    <row r="6" spans="1:26" ht="12.95" customHeight="1" x14ac:dyDescent="0.15">
      <c r="B6" s="4"/>
      <c r="C6" s="4"/>
      <c r="D6" s="4"/>
      <c r="E6" s="4"/>
      <c r="F6" s="4"/>
      <c r="G6" s="50"/>
      <c r="H6" s="50"/>
      <c r="I6" s="50"/>
      <c r="J6" s="50"/>
      <c r="K6" s="50"/>
      <c r="Q6"/>
      <c r="R6" t="s">
        <v>65</v>
      </c>
      <c r="S6" s="161">
        <f t="shared" ref="S6:X6" si="0">SUM(S3:S5)</f>
        <v>342732.59080867807</v>
      </c>
      <c r="T6" s="161">
        <f t="shared" si="0"/>
        <v>645453.49972662912</v>
      </c>
      <c r="U6" s="161">
        <f t="shared" si="0"/>
        <v>694167.31120416278</v>
      </c>
      <c r="V6" s="161">
        <f t="shared" si="0"/>
        <v>697787.12283712276</v>
      </c>
      <c r="W6" s="161">
        <f t="shared" si="0"/>
        <v>747280.44103879714</v>
      </c>
      <c r="X6" s="161">
        <f t="shared" si="0"/>
        <v>745474.4</v>
      </c>
    </row>
    <row r="7" spans="1:26" ht="12.95" customHeight="1" thickBot="1" x14ac:dyDescent="0.2">
      <c r="B7" s="4"/>
      <c r="C7" s="4"/>
      <c r="D7" s="4"/>
      <c r="E7" s="4"/>
      <c r="F7" s="4"/>
      <c r="G7" s="50"/>
      <c r="H7" s="50"/>
      <c r="I7" s="50"/>
      <c r="J7" s="50"/>
      <c r="K7" s="50"/>
      <c r="Q7"/>
      <c r="R7"/>
      <c r="S7"/>
      <c r="T7"/>
      <c r="U7"/>
      <c r="V7"/>
      <c r="W7"/>
      <c r="X7"/>
    </row>
    <row r="8" spans="1:26" ht="12.95" customHeight="1" x14ac:dyDescent="0.15">
      <c r="B8" s="4"/>
      <c r="C8" s="4"/>
      <c r="D8" s="4"/>
      <c r="E8" s="4"/>
      <c r="F8" s="4"/>
      <c r="G8" s="50"/>
      <c r="H8" s="50"/>
      <c r="I8" s="50"/>
      <c r="J8" s="50"/>
      <c r="K8" s="50"/>
      <c r="Q8"/>
      <c r="R8" s="162" t="s">
        <v>62</v>
      </c>
      <c r="S8" s="163">
        <f t="shared" ref="S8:X10" si="1">ROUND(S3/S$6,3)</f>
        <v>0.52800000000000002</v>
      </c>
      <c r="T8" s="164">
        <f t="shared" si="1"/>
        <v>0.53400000000000003</v>
      </c>
      <c r="U8" s="164">
        <f t="shared" si="1"/>
        <v>0.46</v>
      </c>
      <c r="V8" s="164">
        <f t="shared" si="1"/>
        <v>0.47199999999999998</v>
      </c>
      <c r="W8" s="164">
        <f t="shared" si="1"/>
        <v>0.48499999999999999</v>
      </c>
      <c r="X8" s="165">
        <f t="shared" si="1"/>
        <v>0.47</v>
      </c>
    </row>
    <row r="9" spans="1:26" ht="12.95" customHeight="1" x14ac:dyDescent="0.15">
      <c r="B9" s="4"/>
      <c r="C9" s="4"/>
      <c r="D9" s="4"/>
      <c r="E9" s="4"/>
      <c r="F9" s="4"/>
      <c r="G9" s="50"/>
      <c r="H9" s="50"/>
      <c r="I9" s="50"/>
      <c r="J9" s="50"/>
      <c r="K9" s="50"/>
      <c r="Q9"/>
      <c r="R9" s="162" t="s">
        <v>63</v>
      </c>
      <c r="S9" s="166">
        <f t="shared" si="1"/>
        <v>0.33400000000000002</v>
      </c>
      <c r="T9" s="167">
        <f t="shared" si="1"/>
        <v>0.313</v>
      </c>
      <c r="U9" s="167">
        <f t="shared" si="1"/>
        <v>0.39700000000000002</v>
      </c>
      <c r="V9" s="167">
        <f t="shared" si="1"/>
        <v>0.33400000000000002</v>
      </c>
      <c r="W9" s="167">
        <f t="shared" si="1"/>
        <v>0.38400000000000001</v>
      </c>
      <c r="X9" s="168">
        <f t="shared" si="1"/>
        <v>0.39300000000000002</v>
      </c>
    </row>
    <row r="10" spans="1:26" ht="12.95" customHeight="1" thickBot="1" x14ac:dyDescent="0.2">
      <c r="B10" s="4"/>
      <c r="C10" s="4"/>
      <c r="D10" s="4"/>
      <c r="E10" s="4"/>
      <c r="F10" s="4"/>
      <c r="G10" s="50"/>
      <c r="H10" s="50"/>
      <c r="I10" s="50"/>
      <c r="J10" s="50"/>
      <c r="K10" s="50"/>
      <c r="Q10"/>
      <c r="R10" s="162" t="s">
        <v>64</v>
      </c>
      <c r="S10" s="169">
        <f t="shared" si="1"/>
        <v>0.13800000000000001</v>
      </c>
      <c r="T10" s="170">
        <f t="shared" si="1"/>
        <v>0.152</v>
      </c>
      <c r="U10" s="170">
        <f t="shared" si="1"/>
        <v>0.14199999999999999</v>
      </c>
      <c r="V10" s="170">
        <f t="shared" si="1"/>
        <v>0.19400000000000001</v>
      </c>
      <c r="W10" s="170">
        <f t="shared" si="1"/>
        <v>0.13100000000000001</v>
      </c>
      <c r="X10" s="171">
        <f t="shared" si="1"/>
        <v>0.13700000000000001</v>
      </c>
    </row>
    <row r="11" spans="1:26" ht="12.95" customHeight="1" x14ac:dyDescent="0.15">
      <c r="B11" s="4"/>
      <c r="C11" s="4"/>
      <c r="D11" s="4"/>
      <c r="E11" s="4"/>
      <c r="F11" s="4"/>
      <c r="G11" s="50"/>
      <c r="H11" s="50"/>
      <c r="I11" s="50"/>
      <c r="J11" s="50"/>
      <c r="K11" s="50"/>
      <c r="Q11"/>
      <c r="R11"/>
      <c r="S11"/>
      <c r="T11"/>
      <c r="U11"/>
      <c r="V11"/>
      <c r="W11"/>
      <c r="X11"/>
    </row>
    <row r="12" spans="1:26" ht="12.95" customHeight="1" x14ac:dyDescent="0.15">
      <c r="B12" s="4"/>
      <c r="C12" s="4"/>
      <c r="D12" s="4"/>
      <c r="E12" s="4"/>
      <c r="F12" s="4"/>
      <c r="G12" s="50"/>
      <c r="H12" s="50"/>
      <c r="I12" s="50"/>
      <c r="J12" s="50"/>
      <c r="K12" s="50"/>
      <c r="V12" s="4"/>
    </row>
    <row r="13" spans="1:26" ht="12.95" customHeight="1" x14ac:dyDescent="0.15">
      <c r="B13" s="4"/>
      <c r="C13" s="4"/>
      <c r="D13" s="4"/>
      <c r="E13" s="4"/>
      <c r="F13" s="4"/>
      <c r="G13" s="50"/>
      <c r="H13" s="50"/>
      <c r="I13" s="50"/>
      <c r="J13" s="50"/>
      <c r="K13" s="50"/>
      <c r="V13" s="4"/>
    </row>
    <row r="14" spans="1:26" ht="12.95" customHeight="1" x14ac:dyDescent="0.15">
      <c r="B14" s="4"/>
      <c r="C14" s="4"/>
      <c r="D14" s="4"/>
      <c r="E14" s="4"/>
      <c r="F14" s="4"/>
      <c r="G14" s="50"/>
      <c r="H14" s="50"/>
      <c r="I14" s="50"/>
      <c r="J14" s="50"/>
      <c r="K14" s="50"/>
      <c r="V14" s="4"/>
    </row>
    <row r="15" spans="1:26" ht="12.95" customHeight="1" x14ac:dyDescent="0.15">
      <c r="B15" s="4"/>
      <c r="C15" s="4"/>
      <c r="D15" s="4"/>
      <c r="E15" s="4"/>
      <c r="F15" s="4"/>
      <c r="G15" s="50"/>
      <c r="H15" s="50"/>
      <c r="I15" s="50"/>
      <c r="J15" s="50"/>
      <c r="K15" s="50"/>
      <c r="V15" s="4"/>
    </row>
    <row r="16" spans="1:26" ht="12.95" customHeight="1" x14ac:dyDescent="0.15">
      <c r="B16" s="4"/>
      <c r="C16" s="4"/>
      <c r="D16" s="4"/>
      <c r="E16" s="4"/>
      <c r="F16" s="4"/>
      <c r="G16" s="50"/>
      <c r="H16" s="50"/>
      <c r="I16" s="50"/>
      <c r="J16" s="50"/>
      <c r="K16" s="50"/>
      <c r="V16" s="4"/>
    </row>
    <row r="17" spans="2:23" ht="12.95" customHeight="1" x14ac:dyDescent="0.15">
      <c r="B17" s="4"/>
      <c r="C17" s="4"/>
      <c r="D17" s="4"/>
      <c r="E17" s="4"/>
      <c r="F17" s="4"/>
      <c r="G17" s="50"/>
      <c r="H17" s="50"/>
      <c r="I17" s="50"/>
      <c r="J17" s="50"/>
      <c r="K17" s="50"/>
      <c r="U17" s="4"/>
    </row>
    <row r="18" spans="2:23" ht="12.95" customHeight="1" x14ac:dyDescent="0.15">
      <c r="B18" s="4"/>
      <c r="C18" s="4"/>
      <c r="D18" s="4"/>
      <c r="E18" s="4"/>
      <c r="F18" s="4"/>
      <c r="G18" s="50"/>
      <c r="H18" s="50"/>
      <c r="I18" s="50"/>
      <c r="J18" s="50"/>
      <c r="K18" s="50"/>
      <c r="U18" s="4"/>
    </row>
    <row r="19" spans="2:23" ht="12.95" customHeight="1" x14ac:dyDescent="0.15">
      <c r="B19" s="4"/>
      <c r="C19" s="4"/>
      <c r="D19" s="4"/>
      <c r="E19" s="4"/>
      <c r="F19" s="4"/>
      <c r="G19" s="50"/>
      <c r="H19" s="50"/>
      <c r="I19" s="50"/>
      <c r="J19" s="50"/>
      <c r="K19" s="50"/>
      <c r="U19" s="4"/>
    </row>
    <row r="20" spans="2:23" ht="12.95" customHeight="1" x14ac:dyDescent="0.15">
      <c r="B20" s="4"/>
      <c r="C20" s="4"/>
      <c r="D20" s="4"/>
      <c r="E20" s="4"/>
      <c r="F20" s="4"/>
      <c r="G20" s="50"/>
      <c r="H20" s="50"/>
      <c r="I20" s="50"/>
      <c r="J20" s="50"/>
      <c r="K20" s="50"/>
      <c r="U20" s="4"/>
    </row>
    <row r="21" spans="2:23" ht="12.95" customHeight="1" x14ac:dyDescent="0.15">
      <c r="B21" s="4"/>
      <c r="C21" s="4"/>
      <c r="D21" s="4"/>
      <c r="E21" s="4"/>
      <c r="F21" s="4"/>
      <c r="G21" s="50"/>
      <c r="H21" s="50"/>
      <c r="I21" s="50"/>
      <c r="J21" s="50"/>
      <c r="K21" s="50"/>
      <c r="U21" s="4"/>
    </row>
    <row r="22" spans="2:23" ht="12.95" customHeight="1" x14ac:dyDescent="0.15">
      <c r="B22" s="4"/>
      <c r="C22" s="4"/>
      <c r="D22" s="4"/>
      <c r="E22" s="4"/>
      <c r="F22" s="4"/>
      <c r="G22" s="50"/>
      <c r="H22" s="50"/>
      <c r="I22" s="50"/>
      <c r="J22" s="50"/>
      <c r="K22" s="50"/>
      <c r="U22" s="4"/>
    </row>
    <row r="23" spans="2:23" ht="12.95" customHeight="1" x14ac:dyDescent="0.15">
      <c r="B23" s="4"/>
      <c r="C23" s="4"/>
      <c r="D23" s="4"/>
      <c r="E23" s="4"/>
      <c r="F23" s="4"/>
      <c r="G23" s="50"/>
      <c r="H23" s="50"/>
      <c r="I23" s="50"/>
      <c r="J23" s="50"/>
      <c r="K23" s="50"/>
      <c r="U23" s="4"/>
    </row>
    <row r="24" spans="2:23" ht="12.95" customHeight="1" x14ac:dyDescent="0.15">
      <c r="B24" s="4"/>
      <c r="C24" s="4"/>
      <c r="D24" s="4"/>
      <c r="E24" s="4"/>
      <c r="F24" s="4"/>
      <c r="G24" s="50"/>
      <c r="H24" s="50"/>
      <c r="I24" s="50"/>
      <c r="J24" s="50"/>
      <c r="K24" s="50"/>
      <c r="U24" s="4"/>
    </row>
    <row r="25" spans="2:23" ht="12.95" customHeight="1" x14ac:dyDescent="0.15">
      <c r="B25" s="4"/>
      <c r="C25" s="4"/>
      <c r="D25" s="4"/>
      <c r="E25" s="4"/>
      <c r="F25" s="4"/>
      <c r="G25" s="50"/>
      <c r="H25" s="50"/>
      <c r="I25" s="50"/>
      <c r="J25" s="50"/>
      <c r="K25" s="50"/>
      <c r="U25" s="4"/>
    </row>
    <row r="26" spans="2:23" ht="12.95" customHeight="1" x14ac:dyDescent="0.15">
      <c r="B26" s="4"/>
      <c r="C26" s="4"/>
      <c r="D26" s="4"/>
      <c r="E26" s="4"/>
      <c r="F26" s="4"/>
      <c r="G26" s="50"/>
      <c r="H26" s="50"/>
      <c r="I26" s="50"/>
      <c r="J26" s="50"/>
      <c r="K26" s="50"/>
      <c r="U26" s="4"/>
    </row>
    <row r="27" spans="2:23" ht="12.95" customHeight="1" x14ac:dyDescent="0.15">
      <c r="B27" s="4"/>
      <c r="C27" s="4"/>
      <c r="D27" s="4"/>
      <c r="E27" s="4"/>
      <c r="F27" s="4"/>
      <c r="G27" s="50"/>
      <c r="H27" s="50"/>
      <c r="I27" s="50"/>
      <c r="J27" s="50"/>
      <c r="K27" s="50"/>
      <c r="U27" s="4"/>
    </row>
    <row r="28" spans="2:23" s="7" customFormat="1" ht="14.1" customHeight="1" x14ac:dyDescent="0.15">
      <c r="B28" s="74"/>
      <c r="C28" s="74"/>
      <c r="D28" s="172"/>
      <c r="E28" s="172"/>
      <c r="F28" s="172"/>
      <c r="G28" s="233" t="s">
        <v>102</v>
      </c>
      <c r="H28" s="172"/>
      <c r="I28" s="172"/>
      <c r="J28" s="172"/>
      <c r="L28" s="9"/>
      <c r="M28" s="33"/>
      <c r="N28" s="9"/>
      <c r="O28" s="69"/>
      <c r="R28" s="9"/>
    </row>
    <row r="29" spans="2:23" s="7" customFormat="1" ht="14.1" customHeight="1" x14ac:dyDescent="0.15">
      <c r="B29" s="173"/>
      <c r="C29" s="174"/>
      <c r="D29" s="174"/>
      <c r="E29" s="174"/>
      <c r="F29" s="174"/>
      <c r="G29" s="174"/>
      <c r="H29" s="174"/>
      <c r="I29" s="174"/>
      <c r="J29" s="174"/>
      <c r="T29" s="9"/>
      <c r="U29" s="9"/>
      <c r="W29" s="9"/>
    </row>
    <row r="30" spans="2:23" s="7" customFormat="1" ht="14.1" customHeight="1" x14ac:dyDescent="0.15">
      <c r="B30" s="9"/>
      <c r="C30" s="174"/>
      <c r="D30" s="174"/>
      <c r="E30" s="174"/>
      <c r="F30" s="174"/>
      <c r="G30" s="174"/>
      <c r="H30" s="174"/>
      <c r="I30" s="174"/>
      <c r="J30" s="174"/>
    </row>
    <row r="31" spans="2:23" s="7" customFormat="1" ht="14.1" customHeight="1" x14ac:dyDescent="0.15">
      <c r="B31" s="9"/>
      <c r="C31" s="174"/>
      <c r="D31" s="174"/>
      <c r="E31" s="174"/>
      <c r="F31" s="174"/>
      <c r="G31" s="174"/>
      <c r="H31" s="174"/>
      <c r="I31" s="174"/>
      <c r="J31" s="174"/>
    </row>
    <row r="32" spans="2:23" s="7" customFormat="1" ht="14.1" customHeight="1" x14ac:dyDescent="0.15">
      <c r="B32" s="9"/>
      <c r="C32" s="174"/>
      <c r="D32" s="174"/>
      <c r="E32" s="174"/>
      <c r="F32" s="174"/>
      <c r="G32" s="174"/>
      <c r="H32" s="174"/>
      <c r="I32" s="174"/>
      <c r="J32" s="174"/>
    </row>
    <row r="33" s="7" customFormat="1" ht="12.95" customHeight="1" x14ac:dyDescent="0.15"/>
  </sheetData>
  <phoneticPr fontId="3"/>
  <pageMargins left="0.98425196850393704" right="0.98425196850393704" top="0.98425196850393704" bottom="0.98425196850393704" header="0.51181102362204722" footer="0.51181102362204722"/>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Normal="100" workbookViewId="0">
      <selection activeCell="N38" sqref="N38"/>
    </sheetView>
  </sheetViews>
  <sheetFormatPr defaultColWidth="8.625" defaultRowHeight="12.95" customHeight="1" x14ac:dyDescent="0.15"/>
  <cols>
    <col min="1" max="1" width="2.625" style="2" customWidth="1"/>
    <col min="2" max="2" width="3.625" style="2" customWidth="1"/>
    <col min="3" max="3" width="14.875" style="2" customWidth="1"/>
    <col min="4" max="11" width="7.625" style="2" customWidth="1"/>
    <col min="12" max="12" width="2.625" style="2" customWidth="1"/>
    <col min="13" max="16384" width="8.625" style="2"/>
  </cols>
  <sheetData>
    <row r="1" spans="1:41" ht="12.95" customHeight="1" x14ac:dyDescent="0.15">
      <c r="A1" s="1" t="s">
        <v>105</v>
      </c>
      <c r="O1" s="5"/>
      <c r="P1" s="6" t="s">
        <v>85</v>
      </c>
      <c r="Q1" s="7"/>
      <c r="R1" s="7"/>
      <c r="S1" s="7"/>
      <c r="T1" s="7"/>
      <c r="U1" s="7"/>
      <c r="V1" s="7"/>
      <c r="W1" s="7"/>
      <c r="X1" s="7"/>
      <c r="Y1" s="7"/>
      <c r="AB1" s="12"/>
      <c r="AC1" s="7"/>
      <c r="AD1" s="7"/>
      <c r="AE1" s="7"/>
      <c r="AF1" s="7"/>
      <c r="AG1" s="7"/>
      <c r="AH1" s="7"/>
      <c r="AI1" s="7"/>
      <c r="AJ1" s="7"/>
      <c r="AK1" s="7"/>
      <c r="AL1" s="7"/>
      <c r="AM1" s="7"/>
      <c r="AN1" s="7"/>
      <c r="AO1" s="7"/>
    </row>
    <row r="2" spans="1:41" ht="12.95" customHeight="1" x14ac:dyDescent="0.15">
      <c r="A2" s="1"/>
      <c r="C2" s="10"/>
      <c r="P2" s="7"/>
      <c r="Q2" s="7" t="s">
        <v>0</v>
      </c>
      <c r="R2" s="7"/>
      <c r="S2" s="7"/>
      <c r="T2" s="7"/>
      <c r="U2" s="7"/>
      <c r="V2" s="7"/>
      <c r="W2" s="7"/>
      <c r="X2" s="7"/>
      <c r="Y2" s="7"/>
      <c r="AB2" s="11"/>
      <c r="AC2" s="7"/>
      <c r="AD2" s="7"/>
      <c r="AE2" s="7"/>
      <c r="AF2" s="7"/>
      <c r="AG2" s="7"/>
      <c r="AH2" s="7"/>
      <c r="AI2" s="7"/>
      <c r="AJ2" s="7"/>
      <c r="AK2" s="7"/>
      <c r="AL2" s="7"/>
      <c r="AM2" s="7"/>
      <c r="AN2" s="7"/>
      <c r="AO2" s="7"/>
    </row>
    <row r="3" spans="1:41" ht="13.5" customHeight="1" thickBot="1" x14ac:dyDescent="0.2">
      <c r="A3" s="14"/>
      <c r="P3" s="7"/>
      <c r="Q3" s="15"/>
      <c r="R3" s="16"/>
      <c r="S3" s="17" t="s">
        <v>1</v>
      </c>
      <c r="T3" s="17" t="s">
        <v>2</v>
      </c>
      <c r="U3" s="17" t="s">
        <v>3</v>
      </c>
      <c r="V3" s="17" t="s">
        <v>4</v>
      </c>
      <c r="W3" s="17" t="s">
        <v>66</v>
      </c>
      <c r="X3" s="17" t="s">
        <v>67</v>
      </c>
      <c r="Y3" s="17" t="s">
        <v>68</v>
      </c>
      <c r="Z3" s="17" t="s">
        <v>69</v>
      </c>
      <c r="AA3" s="17" t="s">
        <v>70</v>
      </c>
      <c r="AB3" s="17" t="s">
        <v>71</v>
      </c>
      <c r="AC3" s="17" t="s">
        <v>94</v>
      </c>
      <c r="AD3" s="18"/>
      <c r="AE3" s="7"/>
      <c r="AF3" s="7"/>
      <c r="AG3" s="7"/>
      <c r="AH3" s="7"/>
      <c r="AI3" s="7"/>
      <c r="AJ3" s="7"/>
      <c r="AK3" s="7"/>
      <c r="AL3" s="7"/>
      <c r="AM3" s="7"/>
      <c r="AN3" s="7"/>
      <c r="AO3" s="7"/>
    </row>
    <row r="4" spans="1:41" ht="12.95" customHeight="1" thickTop="1" thickBot="1" x14ac:dyDescent="0.2">
      <c r="A4" s="1"/>
      <c r="B4" s="19"/>
      <c r="H4" s="3"/>
      <c r="I4" s="3"/>
      <c r="J4" s="4"/>
      <c r="K4" s="4"/>
      <c r="L4" s="4"/>
      <c r="M4" s="4"/>
      <c r="N4" s="4"/>
      <c r="P4" s="7"/>
      <c r="Q4" s="241" t="s">
        <v>72</v>
      </c>
      <c r="R4" s="241"/>
      <c r="S4" s="20">
        <v>240737</v>
      </c>
      <c r="T4" s="21">
        <v>238136</v>
      </c>
      <c r="U4" s="21">
        <v>238473</v>
      </c>
      <c r="V4" s="21">
        <v>231861</v>
      </c>
      <c r="W4" s="21">
        <v>225402</v>
      </c>
      <c r="X4" s="21">
        <v>226483</v>
      </c>
      <c r="Y4" s="21">
        <v>226939</v>
      </c>
      <c r="Z4" s="22">
        <v>224464</v>
      </c>
      <c r="AA4" s="22">
        <v>222763</v>
      </c>
      <c r="AB4" s="22">
        <v>220706</v>
      </c>
      <c r="AC4" s="23">
        <v>220846</v>
      </c>
      <c r="AD4" s="202"/>
      <c r="AE4" s="6" t="s">
        <v>12</v>
      </c>
      <c r="AF4" s="9"/>
      <c r="AG4" s="63"/>
      <c r="AH4" s="63"/>
      <c r="AI4" s="63"/>
      <c r="AJ4" s="7"/>
      <c r="AK4" s="7"/>
      <c r="AL4" s="7"/>
      <c r="AM4" s="7"/>
      <c r="AN4" s="7"/>
      <c r="AO4" s="7"/>
    </row>
    <row r="5" spans="1:41" ht="12.95" customHeight="1" x14ac:dyDescent="0.15">
      <c r="P5" s="7"/>
      <c r="Q5" s="25"/>
      <c r="R5" s="26" t="s">
        <v>13</v>
      </c>
      <c r="S5" s="27">
        <v>161536.46276549151</v>
      </c>
      <c r="T5" s="28">
        <v>151062.41172629333</v>
      </c>
      <c r="U5" s="28">
        <v>153912.81434531978</v>
      </c>
      <c r="V5" s="28">
        <v>158276.59168731247</v>
      </c>
      <c r="W5" s="28">
        <v>153737.69690133719</v>
      </c>
      <c r="X5" s="28">
        <v>149118.55252463624</v>
      </c>
      <c r="Y5" s="28">
        <v>155184.14353165356</v>
      </c>
      <c r="Z5" s="175">
        <v>152290.6130489916</v>
      </c>
      <c r="AA5" s="175">
        <v>158832.75230255333</v>
      </c>
      <c r="AB5" s="176">
        <v>152794.07411938318</v>
      </c>
      <c r="AC5" s="176">
        <f>AC4*AE5</f>
        <v>160895.60023531216</v>
      </c>
      <c r="AD5" s="210"/>
      <c r="AE5" s="33">
        <f>AF5/(AF5+AF6)</f>
        <v>0.72854206204917527</v>
      </c>
      <c r="AF5" s="177">
        <v>164339.20000000001</v>
      </c>
      <c r="AG5" s="6" t="s">
        <v>73</v>
      </c>
      <c r="AH5" s="7"/>
      <c r="AI5" s="7"/>
      <c r="AJ5" s="7"/>
      <c r="AK5" s="7"/>
      <c r="AL5" s="7"/>
      <c r="AM5" s="7"/>
      <c r="AN5" s="7"/>
      <c r="AO5" s="7"/>
    </row>
    <row r="6" spans="1:41" ht="12.95" customHeight="1" x14ac:dyDescent="0.15">
      <c r="P6" s="7"/>
      <c r="Q6" s="35"/>
      <c r="R6" s="36" t="s">
        <v>15</v>
      </c>
      <c r="S6" s="37">
        <v>79200.537234508476</v>
      </c>
      <c r="T6" s="38">
        <v>87073.588273706671</v>
      </c>
      <c r="U6" s="38">
        <v>84560</v>
      </c>
      <c r="V6" s="38">
        <v>73584.408312687505</v>
      </c>
      <c r="W6" s="38">
        <v>71664.303098662829</v>
      </c>
      <c r="X6" s="38">
        <v>77364.447475363748</v>
      </c>
      <c r="Y6" s="38">
        <v>71754.856468346436</v>
      </c>
      <c r="Z6" s="178">
        <v>72173.386951008404</v>
      </c>
      <c r="AA6" s="178">
        <v>63930.247697446692</v>
      </c>
      <c r="AB6" s="179">
        <v>67911.925880616822</v>
      </c>
      <c r="AC6" s="179">
        <f>AC4*AE6</f>
        <v>59950.399764687842</v>
      </c>
      <c r="AD6" s="210"/>
      <c r="AE6" s="33">
        <f>AF6/(AF6+AF5)</f>
        <v>0.27145793795082473</v>
      </c>
      <c r="AF6" s="177">
        <v>61233.5</v>
      </c>
      <c r="AG6" s="6" t="s">
        <v>74</v>
      </c>
      <c r="AH6" s="7"/>
      <c r="AI6" s="7"/>
      <c r="AJ6" s="7"/>
      <c r="AK6" s="7"/>
      <c r="AL6" s="7"/>
      <c r="AM6" s="7"/>
      <c r="AN6" s="7"/>
      <c r="AO6" s="7"/>
    </row>
    <row r="7" spans="1:41" ht="12.95" customHeight="1" x14ac:dyDescent="0.15">
      <c r="P7" s="7"/>
      <c r="Q7" s="40"/>
      <c r="R7" s="41" t="s">
        <v>17</v>
      </c>
      <c r="S7" s="42">
        <v>59937.430417506323</v>
      </c>
      <c r="T7" s="42">
        <v>59596.182746833903</v>
      </c>
      <c r="U7" s="42">
        <v>56994</v>
      </c>
      <c r="V7" s="42">
        <v>52976.214874117657</v>
      </c>
      <c r="W7" s="42">
        <v>55357.762493692702</v>
      </c>
      <c r="X7" s="180">
        <v>55184.649047547828</v>
      </c>
      <c r="Y7" s="180">
        <v>57710.450442916394</v>
      </c>
      <c r="Z7" s="181">
        <v>61318.742383807723</v>
      </c>
      <c r="AA7" s="181">
        <v>54662.674425659156</v>
      </c>
      <c r="AB7" s="182">
        <v>57816.139537061819</v>
      </c>
      <c r="AC7" s="182">
        <f>AC6*AE7</f>
        <v>50929.080330199533</v>
      </c>
      <c r="AD7" s="210"/>
      <c r="AE7" s="183">
        <f>AF7/AF6</f>
        <v>0.84952027893228377</v>
      </c>
      <c r="AF7" s="177">
        <v>52019.1</v>
      </c>
      <c r="AG7" s="6" t="s">
        <v>75</v>
      </c>
      <c r="AH7" s="7"/>
      <c r="AI7" s="7"/>
      <c r="AJ7" s="7"/>
      <c r="AK7" s="7"/>
      <c r="AL7" s="7"/>
      <c r="AM7" s="7"/>
      <c r="AN7" s="7"/>
      <c r="AO7" s="7"/>
    </row>
    <row r="8" spans="1:41" ht="12.95" customHeight="1" x14ac:dyDescent="0.15">
      <c r="P8" s="7"/>
      <c r="Q8" s="45"/>
      <c r="R8" s="46"/>
      <c r="S8" s="24"/>
      <c r="T8" s="24"/>
      <c r="U8" s="24"/>
      <c r="V8" s="24"/>
      <c r="W8" s="24"/>
      <c r="X8" s="24"/>
      <c r="Y8" s="24"/>
      <c r="Z8" s="24"/>
      <c r="AA8" s="24"/>
      <c r="AB8" s="24"/>
      <c r="AC8" s="7"/>
      <c r="AD8" s="7"/>
      <c r="AE8" s="184">
        <f>SUM(AE5:AE6)</f>
        <v>1</v>
      </c>
      <c r="AF8" s="185">
        <f>SUM(AF5:AF6)</f>
        <v>225572.7</v>
      </c>
      <c r="AG8" s="7"/>
      <c r="AH8" s="7"/>
      <c r="AI8" s="7"/>
      <c r="AJ8" s="7"/>
      <c r="AK8" s="7"/>
      <c r="AL8" s="7"/>
      <c r="AM8" s="7"/>
      <c r="AN8" s="7"/>
      <c r="AO8" s="7"/>
    </row>
    <row r="9" spans="1:41" ht="24" customHeight="1" x14ac:dyDescent="0.15">
      <c r="B9" s="44"/>
      <c r="C9" s="44"/>
      <c r="D9" s="44"/>
      <c r="E9" s="44"/>
      <c r="F9" s="44"/>
      <c r="G9" s="44"/>
      <c r="H9" s="44"/>
      <c r="I9" s="44"/>
      <c r="J9" s="44"/>
      <c r="K9" s="44"/>
      <c r="P9" s="7"/>
      <c r="Q9" s="7" t="s">
        <v>19</v>
      </c>
      <c r="R9" s="7"/>
      <c r="S9" s="7"/>
      <c r="T9" s="7"/>
      <c r="U9" s="7"/>
      <c r="V9" s="7"/>
      <c r="W9" s="7"/>
      <c r="X9" s="7"/>
      <c r="Y9" s="7"/>
      <c r="Z9" s="7"/>
      <c r="AA9" s="7"/>
      <c r="AB9" s="7"/>
      <c r="AC9" s="7"/>
      <c r="AD9" s="7"/>
      <c r="AE9" s="7"/>
      <c r="AF9" s="7"/>
      <c r="AG9" s="7"/>
      <c r="AH9" s="7"/>
      <c r="AI9" s="7"/>
      <c r="AJ9" s="7"/>
      <c r="AK9" s="7"/>
      <c r="AL9" s="7"/>
      <c r="AM9" s="6"/>
      <c r="AN9" s="7"/>
      <c r="AO9" s="7"/>
    </row>
    <row r="10" spans="1:41" ht="12.95" customHeight="1" thickBot="1" x14ac:dyDescent="0.2">
      <c r="B10" s="50"/>
      <c r="C10" s="50"/>
      <c r="D10" s="50"/>
      <c r="E10" s="50"/>
      <c r="F10" s="50"/>
      <c r="G10" s="50"/>
      <c r="H10" s="50"/>
      <c r="I10" s="50"/>
      <c r="J10" s="50"/>
      <c r="K10" s="50"/>
      <c r="P10" s="7"/>
      <c r="Q10" s="15"/>
      <c r="R10" s="16"/>
      <c r="S10" s="17">
        <v>2007</v>
      </c>
      <c r="T10" s="17">
        <v>2008</v>
      </c>
      <c r="U10" s="17">
        <v>2009</v>
      </c>
      <c r="V10" s="17">
        <v>2010</v>
      </c>
      <c r="W10" s="17">
        <v>2011</v>
      </c>
      <c r="X10" s="17">
        <v>2012</v>
      </c>
      <c r="Y10" s="17">
        <v>2013</v>
      </c>
      <c r="Z10" s="17">
        <v>2014</v>
      </c>
      <c r="AA10" s="17">
        <v>2015</v>
      </c>
      <c r="AB10" s="17">
        <v>2016</v>
      </c>
      <c r="AC10" s="17">
        <v>2017</v>
      </c>
      <c r="AD10" s="7"/>
      <c r="AE10" s="7"/>
      <c r="AF10" s="7"/>
      <c r="AG10" s="7"/>
      <c r="AH10" s="7"/>
      <c r="AI10" s="7"/>
      <c r="AJ10" s="7"/>
      <c r="AK10" s="7"/>
      <c r="AL10" s="7"/>
      <c r="AM10" s="186"/>
      <c r="AN10" s="7"/>
      <c r="AO10" s="7"/>
    </row>
    <row r="11" spans="1:41" ht="12.95" customHeight="1" thickTop="1" thickBot="1" x14ac:dyDescent="0.2">
      <c r="B11" s="50"/>
      <c r="C11" s="50"/>
      <c r="D11" s="50"/>
      <c r="E11" s="50"/>
      <c r="F11" s="50"/>
      <c r="G11" s="50"/>
      <c r="H11" s="50"/>
      <c r="I11" s="50"/>
      <c r="J11" s="50"/>
      <c r="K11" s="50"/>
      <c r="P11" s="7"/>
      <c r="Q11" s="241" t="s">
        <v>72</v>
      </c>
      <c r="R11" s="241"/>
      <c r="S11" s="20">
        <v>240737</v>
      </c>
      <c r="T11" s="21">
        <v>238136</v>
      </c>
      <c r="U11" s="21">
        <v>238473</v>
      </c>
      <c r="V11" s="21">
        <v>231861</v>
      </c>
      <c r="W11" s="21">
        <v>225402</v>
      </c>
      <c r="X11" s="22">
        <v>226483</v>
      </c>
      <c r="Y11" s="22">
        <v>226939</v>
      </c>
      <c r="Z11" s="22">
        <v>224464</v>
      </c>
      <c r="AA11" s="22">
        <v>222763</v>
      </c>
      <c r="AB11" s="22">
        <f>AB4</f>
        <v>220706</v>
      </c>
      <c r="AC11" s="51">
        <f>AC4</f>
        <v>220846</v>
      </c>
      <c r="AD11" s="7"/>
      <c r="AE11" s="7"/>
      <c r="AF11" s="7"/>
      <c r="AG11" s="7"/>
      <c r="AH11" s="7"/>
      <c r="AI11" s="7"/>
      <c r="AJ11" s="7"/>
      <c r="AK11" s="7"/>
      <c r="AL11" s="7"/>
      <c r="AM11" s="7"/>
      <c r="AN11" s="7"/>
      <c r="AO11" s="7"/>
    </row>
    <row r="12" spans="1:41" ht="12.95" customHeight="1" x14ac:dyDescent="0.15">
      <c r="B12" s="50"/>
      <c r="C12" s="50"/>
      <c r="D12" s="50"/>
      <c r="E12" s="50"/>
      <c r="F12" s="50"/>
      <c r="G12" s="50"/>
      <c r="H12" s="50"/>
      <c r="I12" s="50"/>
      <c r="J12" s="50"/>
      <c r="K12" s="50"/>
      <c r="P12" s="7"/>
      <c r="Q12" s="25"/>
      <c r="R12" s="26" t="s">
        <v>13</v>
      </c>
      <c r="S12" s="27">
        <v>161536.46276549151</v>
      </c>
      <c r="T12" s="28">
        <v>151062.41172629333</v>
      </c>
      <c r="U12" s="28">
        <v>153912.81434531978</v>
      </c>
      <c r="V12" s="28">
        <v>158276.59168731247</v>
      </c>
      <c r="W12" s="28">
        <v>153737.69690133719</v>
      </c>
      <c r="X12" s="29">
        <v>149118.55252463624</v>
      </c>
      <c r="Y12" s="29">
        <v>155184.14353165356</v>
      </c>
      <c r="Z12" s="29">
        <v>152290.6130489916</v>
      </c>
      <c r="AA12" s="29">
        <v>158832.75230255333</v>
      </c>
      <c r="AB12" s="29">
        <v>152794.07411938318</v>
      </c>
      <c r="AC12" s="52">
        <f>AC5</f>
        <v>160895.60023531216</v>
      </c>
      <c r="AD12" s="7"/>
      <c r="AE12" s="7"/>
      <c r="AF12" s="7"/>
      <c r="AG12" s="7"/>
      <c r="AH12" s="7"/>
      <c r="AI12" s="7"/>
      <c r="AJ12" s="7"/>
      <c r="AK12" s="7"/>
      <c r="AL12" s="7"/>
      <c r="AM12" s="7"/>
      <c r="AN12" s="7"/>
      <c r="AO12" s="7"/>
    </row>
    <row r="13" spans="1:41" ht="12.95" customHeight="1" x14ac:dyDescent="0.15">
      <c r="B13" s="50"/>
      <c r="C13" s="50"/>
      <c r="D13" s="50"/>
      <c r="E13" s="50"/>
      <c r="F13" s="50"/>
      <c r="G13" s="50"/>
      <c r="H13" s="50"/>
      <c r="I13" s="50"/>
      <c r="J13" s="50"/>
      <c r="K13" s="50"/>
      <c r="P13" s="7"/>
      <c r="Q13" s="35"/>
      <c r="R13" s="36" t="s">
        <v>20</v>
      </c>
      <c r="S13" s="37">
        <v>19263.106817002154</v>
      </c>
      <c r="T13" s="38">
        <v>27477.405526872768</v>
      </c>
      <c r="U13" s="39">
        <v>27565.645506748257</v>
      </c>
      <c r="V13" s="39">
        <v>20608.193438569848</v>
      </c>
      <c r="W13" s="39">
        <v>16306.540604970127</v>
      </c>
      <c r="X13" s="39">
        <v>22179.79842781592</v>
      </c>
      <c r="Y13" s="39">
        <v>14044.406025430042</v>
      </c>
      <c r="Z13" s="39">
        <v>10854.644567200681</v>
      </c>
      <c r="AA13" s="39">
        <v>9267.5732717875362</v>
      </c>
      <c r="AB13" s="39">
        <v>10095.786343555003</v>
      </c>
      <c r="AC13" s="53">
        <f>AC6-AC7</f>
        <v>9021.3194344883086</v>
      </c>
      <c r="AD13" s="7"/>
      <c r="AE13" s="7"/>
      <c r="AF13" s="7"/>
      <c r="AG13" s="7"/>
      <c r="AH13" s="7"/>
      <c r="AI13" s="7"/>
      <c r="AJ13" s="7"/>
      <c r="AK13" s="7"/>
      <c r="AL13" s="7"/>
      <c r="AM13" s="7"/>
      <c r="AN13" s="7"/>
      <c r="AO13" s="7"/>
    </row>
    <row r="14" spans="1:41" ht="12.95" customHeight="1" x14ac:dyDescent="0.15">
      <c r="B14" s="50"/>
      <c r="C14" s="50"/>
      <c r="D14" s="50"/>
      <c r="E14" s="50"/>
      <c r="F14" s="50"/>
      <c r="G14" s="50"/>
      <c r="H14" s="50"/>
      <c r="I14" s="50"/>
      <c r="J14" s="50"/>
      <c r="K14" s="50"/>
      <c r="P14" s="7"/>
      <c r="Q14" s="40"/>
      <c r="R14" s="41" t="s">
        <v>76</v>
      </c>
      <c r="S14" s="42">
        <v>59937.430417506323</v>
      </c>
      <c r="T14" s="42">
        <v>59596.182746833903</v>
      </c>
      <c r="U14" s="42">
        <v>56994</v>
      </c>
      <c r="V14" s="42">
        <v>52976.214874117657</v>
      </c>
      <c r="W14" s="42">
        <v>55357.762493692702</v>
      </c>
      <c r="X14" s="43">
        <v>55184.649047547828</v>
      </c>
      <c r="Y14" s="43">
        <v>57710.450442916394</v>
      </c>
      <c r="Z14" s="43">
        <v>61318.742383807723</v>
      </c>
      <c r="AA14" s="43">
        <v>54662.674425659156</v>
      </c>
      <c r="AB14" s="43">
        <v>57816.139537061819</v>
      </c>
      <c r="AC14" s="54">
        <f>AC7</f>
        <v>50929.080330199533</v>
      </c>
      <c r="AD14" s="7"/>
      <c r="AE14" s="7"/>
      <c r="AF14" s="6"/>
      <c r="AG14" s="7"/>
      <c r="AH14" s="7"/>
      <c r="AI14" s="7"/>
      <c r="AJ14" s="7"/>
      <c r="AK14" s="7"/>
      <c r="AL14" s="7"/>
      <c r="AM14" s="7"/>
      <c r="AN14" s="7"/>
      <c r="AO14" s="7"/>
    </row>
    <row r="15" spans="1:41" ht="12.95" customHeight="1" thickBot="1" x14ac:dyDescent="0.2">
      <c r="B15" s="50"/>
      <c r="C15" s="50"/>
      <c r="D15" s="50"/>
      <c r="E15" s="50"/>
      <c r="F15" s="50"/>
      <c r="G15" s="50"/>
      <c r="H15" s="50"/>
      <c r="I15" s="50"/>
      <c r="J15" s="50"/>
      <c r="K15" s="50"/>
      <c r="P15" s="7"/>
      <c r="Q15" s="45" t="s">
        <v>21</v>
      </c>
      <c r="R15" s="46"/>
      <c r="S15" s="24"/>
      <c r="T15" s="24"/>
      <c r="U15" s="24"/>
      <c r="V15" s="24"/>
      <c r="W15" s="24"/>
      <c r="X15" s="24"/>
      <c r="Y15" s="24"/>
      <c r="Z15" s="7"/>
      <c r="AA15" s="17"/>
      <c r="AB15" s="7"/>
      <c r="AC15" s="7"/>
      <c r="AD15" s="46"/>
      <c r="AE15" s="9"/>
      <c r="AF15" s="187"/>
      <c r="AG15" s="9"/>
      <c r="AH15" s="7"/>
      <c r="AI15" s="188"/>
      <c r="AJ15" s="188"/>
      <c r="AK15" s="9"/>
      <c r="AL15" s="7"/>
      <c r="AM15" s="7"/>
      <c r="AN15" s="7"/>
      <c r="AO15" s="7"/>
    </row>
    <row r="16" spans="1:41" ht="12.95" customHeight="1" thickTop="1" thickBot="1" x14ac:dyDescent="0.2">
      <c r="B16" s="50"/>
      <c r="C16" s="50"/>
      <c r="D16" s="50"/>
      <c r="E16" s="50"/>
      <c r="F16" s="50"/>
      <c r="G16" s="50"/>
      <c r="H16" s="50"/>
      <c r="I16" s="50"/>
      <c r="J16" s="50"/>
      <c r="K16" s="50"/>
      <c r="P16" s="7"/>
      <c r="Q16" s="15"/>
      <c r="R16" s="16"/>
      <c r="S16" s="17">
        <v>2007</v>
      </c>
      <c r="T16" s="17">
        <v>2008</v>
      </c>
      <c r="U16" s="17">
        <v>2009</v>
      </c>
      <c r="V16" s="17">
        <v>2010</v>
      </c>
      <c r="W16" s="17">
        <v>2011</v>
      </c>
      <c r="X16" s="17">
        <v>2012</v>
      </c>
      <c r="Y16" s="17">
        <v>2013</v>
      </c>
      <c r="Z16" s="17">
        <v>2014</v>
      </c>
      <c r="AA16" s="17">
        <v>2015</v>
      </c>
      <c r="AB16" s="17">
        <v>2016</v>
      </c>
      <c r="AC16" s="17">
        <v>2017</v>
      </c>
      <c r="AD16" s="46"/>
      <c r="AE16" s="187"/>
      <c r="AF16" s="187"/>
      <c r="AG16" s="189"/>
      <c r="AH16" s="32"/>
      <c r="AI16" s="188"/>
      <c r="AJ16" s="188"/>
      <c r="AK16" s="9"/>
      <c r="AL16" s="7"/>
      <c r="AM16" s="7"/>
      <c r="AN16" s="7"/>
      <c r="AO16" s="7"/>
    </row>
    <row r="17" spans="2:41" ht="12.95" customHeight="1" thickTop="1" thickBot="1" x14ac:dyDescent="0.2">
      <c r="B17" s="50"/>
      <c r="C17" s="50"/>
      <c r="D17" s="50"/>
      <c r="E17" s="50"/>
      <c r="F17" s="50"/>
      <c r="G17" s="50"/>
      <c r="H17" s="50"/>
      <c r="I17" s="50"/>
      <c r="J17" s="50"/>
      <c r="K17" s="50"/>
      <c r="P17" s="7"/>
      <c r="Q17" s="260" t="s">
        <v>77</v>
      </c>
      <c r="R17" s="260"/>
      <c r="S17" s="22">
        <v>240737</v>
      </c>
      <c r="T17" s="22">
        <v>238136</v>
      </c>
      <c r="U17" s="22">
        <v>238473</v>
      </c>
      <c r="V17" s="22">
        <v>231861</v>
      </c>
      <c r="W17" s="21">
        <v>225402</v>
      </c>
      <c r="X17" s="22">
        <v>226483</v>
      </c>
      <c r="Y17" s="22">
        <v>226939</v>
      </c>
      <c r="Z17" s="22">
        <v>224464</v>
      </c>
      <c r="AA17" s="22">
        <v>222763</v>
      </c>
      <c r="AB17" s="22">
        <f>AB4</f>
        <v>220706</v>
      </c>
      <c r="AC17" s="51">
        <f>AC4</f>
        <v>220846</v>
      </c>
      <c r="AD17" s="46"/>
      <c r="AE17" s="187"/>
      <c r="AF17" s="33"/>
      <c r="AG17" s="189"/>
      <c r="AH17" s="32"/>
      <c r="AI17" s="188"/>
      <c r="AJ17" s="188"/>
      <c r="AK17" s="9"/>
      <c r="AL17" s="7"/>
      <c r="AM17" s="7"/>
      <c r="AN17" s="7"/>
      <c r="AO17" s="7"/>
    </row>
    <row r="18" spans="2:41" ht="12.95" customHeight="1" x14ac:dyDescent="0.15">
      <c r="B18" s="50"/>
      <c r="C18" s="50"/>
      <c r="D18" s="50"/>
      <c r="E18" s="50"/>
      <c r="F18" s="50"/>
      <c r="G18" s="50"/>
      <c r="H18" s="50"/>
      <c r="I18" s="50"/>
      <c r="J18" s="50"/>
      <c r="K18" s="50"/>
      <c r="P18" s="7"/>
      <c r="Q18" s="190"/>
      <c r="R18" s="191" t="s">
        <v>13</v>
      </c>
      <c r="S18" s="57">
        <v>0.67100804099698641</v>
      </c>
      <c r="T18" s="57">
        <v>0.63435352792645094</v>
      </c>
      <c r="U18" s="57">
        <v>0.64540981304097234</v>
      </c>
      <c r="V18" s="57">
        <v>0.68263568123708807</v>
      </c>
      <c r="W18" s="57">
        <v>0.68206003895855927</v>
      </c>
      <c r="X18" s="57">
        <v>0.6584094723428966</v>
      </c>
      <c r="Y18" s="57">
        <v>0.6838143445227729</v>
      </c>
      <c r="Z18" s="57">
        <v>0.67846341974210389</v>
      </c>
      <c r="AA18" s="57">
        <v>0.71301227000243905</v>
      </c>
      <c r="AB18" s="57">
        <v>0.69229687511614169</v>
      </c>
      <c r="AC18" s="58">
        <f>AC12/AC11</f>
        <v>0.72854206204917527</v>
      </c>
      <c r="AD18" s="46"/>
      <c r="AE18" s="33"/>
      <c r="AF18" s="47"/>
      <c r="AG18" s="189"/>
      <c r="AH18" s="12"/>
      <c r="AI18" s="188"/>
      <c r="AJ18" s="188"/>
      <c r="AK18" s="9"/>
      <c r="AL18" s="7"/>
      <c r="AM18" s="7"/>
      <c r="AN18" s="7"/>
      <c r="AO18" s="7"/>
    </row>
    <row r="19" spans="2:41" ht="12.95" customHeight="1" x14ac:dyDescent="0.15">
      <c r="B19" s="50"/>
      <c r="C19" s="50"/>
      <c r="D19" s="50"/>
      <c r="E19" s="50"/>
      <c r="F19" s="50"/>
      <c r="G19" s="50"/>
      <c r="H19" s="50"/>
      <c r="I19" s="50"/>
      <c r="J19" s="50"/>
      <c r="K19" s="50"/>
      <c r="P19" s="7"/>
      <c r="Q19" s="192"/>
      <c r="R19" s="193" t="s">
        <v>20</v>
      </c>
      <c r="S19" s="61">
        <v>0.08</v>
      </c>
      <c r="T19" s="61">
        <v>0.11538534924107555</v>
      </c>
      <c r="U19" s="61">
        <v>0.1155923123655435</v>
      </c>
      <c r="V19" s="61">
        <v>8.888167237512927E-2</v>
      </c>
      <c r="W19" s="61">
        <v>7.2344258724279853E-2</v>
      </c>
      <c r="X19" s="61">
        <v>9.7931405128932059E-2</v>
      </c>
      <c r="Y19" s="61">
        <v>6.1886260296511585E-2</v>
      </c>
      <c r="Z19" s="61">
        <v>4.8358064398748492E-2</v>
      </c>
      <c r="AA19" s="61">
        <v>4.1602839213817092E-2</v>
      </c>
      <c r="AB19" s="61">
        <v>4.57431440176298E-2</v>
      </c>
      <c r="AC19" s="62">
        <f>AC13/AC11</f>
        <v>4.0848914784457534E-2</v>
      </c>
      <c r="AD19" s="6"/>
      <c r="AE19" s="47"/>
      <c r="AF19" s="189"/>
      <c r="AG19" s="189"/>
      <c r="AH19" s="7"/>
      <c r="AI19" s="188"/>
      <c r="AJ19" s="188"/>
      <c r="AK19" s="9"/>
      <c r="AL19" s="7"/>
      <c r="AM19" s="7"/>
      <c r="AN19" s="7"/>
      <c r="AO19" s="7"/>
    </row>
    <row r="20" spans="2:41" ht="12.95" customHeight="1" x14ac:dyDescent="0.15">
      <c r="B20" s="50"/>
      <c r="C20" s="50"/>
      <c r="D20" s="50"/>
      <c r="E20" s="50"/>
      <c r="F20" s="50"/>
      <c r="G20" s="50"/>
      <c r="H20" s="50"/>
      <c r="I20" s="50"/>
      <c r="J20" s="50"/>
      <c r="K20" s="50"/>
      <c r="P20" s="7"/>
      <c r="Q20" s="194"/>
      <c r="R20" s="41" t="s">
        <v>76</v>
      </c>
      <c r="S20" s="61">
        <v>0.24897294557899999</v>
      </c>
      <c r="T20" s="61">
        <v>0.25026112283247348</v>
      </c>
      <c r="U20" s="61">
        <v>0.2389956095658628</v>
      </c>
      <c r="V20" s="61">
        <v>0.22848264638778257</v>
      </c>
      <c r="W20" s="61">
        <v>0.24559570231716091</v>
      </c>
      <c r="X20" s="61">
        <v>0.24365912252817132</v>
      </c>
      <c r="Y20" s="61">
        <v>0.25429939518071548</v>
      </c>
      <c r="Z20" s="61">
        <v>0.27317851585914765</v>
      </c>
      <c r="AA20" s="61">
        <v>0.24538489078374395</v>
      </c>
      <c r="AB20" s="61">
        <v>0.26195998086622846</v>
      </c>
      <c r="AC20" s="62">
        <f>AC14/AC11</f>
        <v>0.23060902316636722</v>
      </c>
      <c r="AD20" s="6"/>
      <c r="AE20" s="46"/>
      <c r="AF20" s="188"/>
      <c r="AG20" s="7"/>
      <c r="AH20" s="188"/>
      <c r="AI20" s="188"/>
      <c r="AJ20" s="188"/>
      <c r="AK20" s="9"/>
      <c r="AL20" s="7"/>
      <c r="AM20" s="7"/>
      <c r="AN20" s="7"/>
      <c r="AO20" s="7"/>
    </row>
    <row r="21" spans="2:41" ht="12.95" customHeight="1" x14ac:dyDescent="0.15">
      <c r="B21" s="50"/>
      <c r="C21" s="50"/>
      <c r="D21" s="50"/>
      <c r="E21" s="50"/>
      <c r="F21" s="50"/>
      <c r="G21" s="50"/>
      <c r="H21" s="50"/>
      <c r="I21" s="50"/>
      <c r="J21" s="50"/>
      <c r="K21" s="50"/>
      <c r="P21" s="7"/>
      <c r="Q21" s="45"/>
      <c r="R21" s="46"/>
      <c r="S21" s="24"/>
      <c r="T21" s="24"/>
      <c r="U21" s="24"/>
      <c r="V21" s="24"/>
      <c r="W21" s="24"/>
      <c r="X21" s="24"/>
      <c r="Y21" s="7"/>
      <c r="Z21" s="7"/>
      <c r="AA21" s="7"/>
      <c r="AB21" s="7"/>
      <c r="AC21" s="46"/>
      <c r="AD21" s="46"/>
      <c r="AE21" s="46"/>
      <c r="AF21" s="188"/>
      <c r="AG21" s="188"/>
      <c r="AH21" s="188"/>
      <c r="AI21" s="188"/>
      <c r="AJ21" s="188"/>
      <c r="AK21" s="9"/>
      <c r="AL21" s="7"/>
      <c r="AM21" s="7"/>
      <c r="AN21" s="7"/>
      <c r="AO21" s="7"/>
    </row>
    <row r="22" spans="2:41" ht="12.95" customHeight="1" x14ac:dyDescent="0.15">
      <c r="B22" s="50"/>
      <c r="C22" s="50"/>
      <c r="D22" s="50"/>
      <c r="E22" s="50"/>
      <c r="F22" s="50"/>
      <c r="G22" s="50"/>
      <c r="H22" s="50"/>
      <c r="I22" s="50"/>
      <c r="J22" s="50"/>
      <c r="K22" s="50"/>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2:41" ht="12.95" customHeight="1" x14ac:dyDescent="0.15">
      <c r="B23" s="50"/>
      <c r="C23" s="50"/>
      <c r="D23" s="50"/>
      <c r="E23" s="50"/>
      <c r="F23" s="50"/>
      <c r="G23" s="50"/>
      <c r="H23" s="50"/>
      <c r="I23" s="50"/>
      <c r="J23" s="50"/>
      <c r="K23" s="50"/>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2:41" ht="12.95" customHeight="1" x14ac:dyDescent="0.15">
      <c r="B24" s="50"/>
      <c r="C24" s="50"/>
      <c r="D24" s="50"/>
      <c r="E24" s="50"/>
      <c r="F24" s="50"/>
      <c r="G24" s="50"/>
      <c r="H24" s="50"/>
      <c r="I24" s="50"/>
      <c r="J24" s="50"/>
      <c r="K24" s="50"/>
    </row>
    <row r="25" spans="2:41" ht="12.95" customHeight="1" x14ac:dyDescent="0.15">
      <c r="B25" s="50"/>
      <c r="C25" s="50"/>
      <c r="D25" s="50"/>
      <c r="E25" s="50"/>
      <c r="F25" s="50"/>
      <c r="G25" s="50"/>
      <c r="H25" s="50"/>
      <c r="I25" s="50"/>
      <c r="J25" s="50"/>
      <c r="K25" s="50"/>
    </row>
    <row r="26" spans="2:41" ht="12.95" customHeight="1" x14ac:dyDescent="0.15">
      <c r="B26" s="50"/>
      <c r="C26" s="50"/>
      <c r="D26" s="50"/>
      <c r="E26" s="50"/>
      <c r="F26" s="50"/>
      <c r="G26" s="50"/>
      <c r="H26" s="50"/>
      <c r="I26" s="50"/>
      <c r="J26" s="50"/>
      <c r="K26" s="50"/>
    </row>
    <row r="27" spans="2:41" ht="12.95" customHeight="1" x14ac:dyDescent="0.15">
      <c r="B27" s="50"/>
      <c r="C27" s="50"/>
      <c r="D27" s="50"/>
      <c r="E27" s="50"/>
      <c r="F27" s="50"/>
      <c r="G27" s="50"/>
      <c r="H27" s="50"/>
      <c r="I27" s="50"/>
      <c r="J27" s="50"/>
      <c r="K27" s="50"/>
    </row>
    <row r="28" spans="2:41" ht="12.95" customHeight="1" x14ac:dyDescent="0.15">
      <c r="B28" s="50"/>
      <c r="C28" s="50"/>
      <c r="D28" s="50"/>
      <c r="E28" s="50"/>
      <c r="F28" s="50"/>
      <c r="G28" s="50"/>
      <c r="H28" s="50"/>
      <c r="I28" s="50"/>
      <c r="J28" s="50"/>
      <c r="K28" s="50"/>
    </row>
    <row r="29" spans="2:41" ht="12.95" customHeight="1" x14ac:dyDescent="0.15">
      <c r="B29" s="50"/>
      <c r="C29" s="50"/>
      <c r="D29" s="50"/>
      <c r="E29" s="50"/>
      <c r="F29" s="50"/>
      <c r="G29" s="50"/>
      <c r="H29" s="50"/>
      <c r="I29" s="50"/>
      <c r="J29" s="50"/>
      <c r="K29" s="50"/>
    </row>
    <row r="30" spans="2:41" ht="12.95" customHeight="1" x14ac:dyDescent="0.15">
      <c r="B30" s="50"/>
      <c r="C30" s="50"/>
      <c r="D30" s="50"/>
      <c r="E30" s="50"/>
      <c r="F30" s="50"/>
      <c r="G30" s="50"/>
      <c r="H30" s="50"/>
      <c r="I30" s="50"/>
      <c r="J30" s="50"/>
      <c r="K30" s="50"/>
    </row>
    <row r="31" spans="2:41" ht="12.95" customHeight="1" x14ac:dyDescent="0.15">
      <c r="B31" s="50"/>
      <c r="C31" s="50"/>
      <c r="D31" s="50"/>
      <c r="E31" s="50"/>
      <c r="F31" s="50"/>
      <c r="G31" s="50"/>
      <c r="H31" s="50"/>
      <c r="I31" s="50"/>
      <c r="J31" s="50"/>
      <c r="K31" s="50"/>
    </row>
    <row r="32" spans="2:41" ht="12.95" customHeight="1" thickBot="1" x14ac:dyDescent="0.2">
      <c r="B32" s="216"/>
      <c r="C32" s="216"/>
      <c r="D32" s="217" t="s">
        <v>90</v>
      </c>
      <c r="E32" s="217" t="s">
        <v>5</v>
      </c>
      <c r="F32" s="217" t="s">
        <v>6</v>
      </c>
      <c r="G32" s="217" t="s">
        <v>7</v>
      </c>
      <c r="H32" s="217" t="s">
        <v>8</v>
      </c>
      <c r="I32" s="217" t="s">
        <v>9</v>
      </c>
      <c r="J32" s="217" t="s">
        <v>10</v>
      </c>
      <c r="K32" s="217" t="s">
        <v>89</v>
      </c>
    </row>
    <row r="33" spans="2:16" ht="12.95" customHeight="1" x14ac:dyDescent="0.15">
      <c r="B33" s="242" t="s">
        <v>72</v>
      </c>
      <c r="C33" s="243"/>
      <c r="D33" s="235">
        <f>V4</f>
        <v>231861</v>
      </c>
      <c r="E33" s="235">
        <f t="shared" ref="E33:H36" si="0">W4</f>
        <v>225402</v>
      </c>
      <c r="F33" s="235">
        <f t="shared" si="0"/>
        <v>226483</v>
      </c>
      <c r="G33" s="235">
        <f t="shared" si="0"/>
        <v>226939</v>
      </c>
      <c r="H33" s="235">
        <f t="shared" si="0"/>
        <v>224464</v>
      </c>
      <c r="I33" s="235">
        <f>AA4</f>
        <v>222763</v>
      </c>
      <c r="J33" s="235">
        <f t="shared" ref="J33:K36" si="1">AB4</f>
        <v>220706</v>
      </c>
      <c r="K33" s="235">
        <f t="shared" si="1"/>
        <v>220846</v>
      </c>
      <c r="O33" s="195"/>
      <c r="P33" s="195"/>
    </row>
    <row r="34" spans="2:16" ht="12.95" customHeight="1" x14ac:dyDescent="0.15">
      <c r="B34" s="73"/>
      <c r="C34" s="213" t="s">
        <v>95</v>
      </c>
      <c r="D34" s="234">
        <f t="shared" ref="D34:D36" si="2">V5</f>
        <v>158276.59168731247</v>
      </c>
      <c r="E34" s="234">
        <f t="shared" si="0"/>
        <v>153737.69690133719</v>
      </c>
      <c r="F34" s="234">
        <f t="shared" si="0"/>
        <v>149118.55252463624</v>
      </c>
      <c r="G34" s="234">
        <f t="shared" si="0"/>
        <v>155184.14353165356</v>
      </c>
      <c r="H34" s="234">
        <f t="shared" si="0"/>
        <v>152290.6130489916</v>
      </c>
      <c r="I34" s="234">
        <f t="shared" ref="I34:I36" si="3">AA5</f>
        <v>158832.75230255333</v>
      </c>
      <c r="J34" s="234">
        <f t="shared" si="1"/>
        <v>152794.07411938318</v>
      </c>
      <c r="K34" s="234">
        <f t="shared" si="1"/>
        <v>160895.60023531216</v>
      </c>
      <c r="O34" s="195"/>
      <c r="P34" s="1"/>
    </row>
    <row r="35" spans="2:16" ht="12.95" customHeight="1" x14ac:dyDescent="0.15">
      <c r="B35" s="73"/>
      <c r="C35" s="213" t="s">
        <v>96</v>
      </c>
      <c r="D35" s="234">
        <f t="shared" si="2"/>
        <v>73584.408312687505</v>
      </c>
      <c r="E35" s="234">
        <f t="shared" si="0"/>
        <v>71664.303098662829</v>
      </c>
      <c r="F35" s="234">
        <f t="shared" si="0"/>
        <v>77364.447475363748</v>
      </c>
      <c r="G35" s="234">
        <f t="shared" si="0"/>
        <v>71754.856468346436</v>
      </c>
      <c r="H35" s="234">
        <f t="shared" si="0"/>
        <v>72173.386951008404</v>
      </c>
      <c r="I35" s="234">
        <f t="shared" si="3"/>
        <v>63930.247697446692</v>
      </c>
      <c r="J35" s="234">
        <f t="shared" si="1"/>
        <v>67911.925880616822</v>
      </c>
      <c r="K35" s="234">
        <f t="shared" si="1"/>
        <v>59950.399764687842</v>
      </c>
      <c r="N35" s="65"/>
      <c r="O35" s="195"/>
      <c r="P35" s="1"/>
    </row>
    <row r="36" spans="2:16" ht="12.95" customHeight="1" x14ac:dyDescent="0.15">
      <c r="B36" s="211"/>
      <c r="C36" s="213" t="s">
        <v>97</v>
      </c>
      <c r="D36" s="234">
        <f t="shared" si="2"/>
        <v>52976.214874117657</v>
      </c>
      <c r="E36" s="234">
        <f t="shared" si="0"/>
        <v>55357.762493692702</v>
      </c>
      <c r="F36" s="234">
        <f t="shared" si="0"/>
        <v>55184.649047547828</v>
      </c>
      <c r="G36" s="234">
        <f t="shared" si="0"/>
        <v>57710.450442916394</v>
      </c>
      <c r="H36" s="234">
        <f t="shared" si="0"/>
        <v>61318.742383807723</v>
      </c>
      <c r="I36" s="234">
        <f t="shared" si="3"/>
        <v>54662.674425659156</v>
      </c>
      <c r="J36" s="234">
        <f t="shared" si="1"/>
        <v>57816.139537061819</v>
      </c>
      <c r="K36" s="234">
        <f t="shared" si="1"/>
        <v>50929.080330199533</v>
      </c>
      <c r="N36" s="65"/>
      <c r="P36" s="1"/>
    </row>
    <row r="37" spans="2:16" s="7" customFormat="1" ht="12.95" customHeight="1" x14ac:dyDescent="0.15">
      <c r="B37" s="72"/>
      <c r="C37" s="72"/>
      <c r="D37" s="72"/>
      <c r="E37" s="72"/>
      <c r="F37" s="72"/>
      <c r="G37" s="72"/>
      <c r="H37" s="72"/>
      <c r="I37" s="72"/>
      <c r="J37" s="72"/>
    </row>
    <row r="38" spans="2:16" s="7" customFormat="1" ht="12.95" customHeight="1" x14ac:dyDescent="0.15">
      <c r="B38" s="236" t="s">
        <v>106</v>
      </c>
      <c r="C38" s="156"/>
      <c r="D38" s="156"/>
      <c r="E38" s="156"/>
      <c r="F38" s="156"/>
      <c r="G38" s="156"/>
      <c r="H38" s="156"/>
      <c r="I38" s="156"/>
      <c r="J38" s="156"/>
    </row>
    <row r="39" spans="2:16" s="7" customFormat="1" ht="12.95" customHeight="1" x14ac:dyDescent="0.15">
      <c r="B39" s="236" t="s">
        <v>102</v>
      </c>
      <c r="C39" s="156"/>
      <c r="D39" s="156"/>
      <c r="E39" s="156"/>
      <c r="F39" s="156"/>
      <c r="G39" s="156"/>
      <c r="H39" s="156"/>
      <c r="I39" s="156"/>
      <c r="J39" s="156"/>
    </row>
    <row r="40" spans="2:16" s="7" customFormat="1" ht="12.95" customHeight="1" x14ac:dyDescent="0.15">
      <c r="B40" s="72"/>
      <c r="C40" s="156"/>
      <c r="D40" s="156"/>
      <c r="E40" s="156"/>
      <c r="F40" s="156"/>
      <c r="G40" s="156"/>
      <c r="H40" s="156"/>
      <c r="I40" s="156"/>
      <c r="J40" s="156"/>
    </row>
    <row r="41" spans="2:16" s="7" customFormat="1" ht="12.95" customHeight="1" x14ac:dyDescent="0.15">
      <c r="B41" s="72"/>
      <c r="C41" s="156"/>
      <c r="D41" s="156"/>
      <c r="E41" s="156"/>
      <c r="F41" s="156"/>
      <c r="G41" s="156"/>
      <c r="H41" s="156"/>
      <c r="I41" s="156"/>
      <c r="J41" s="156"/>
    </row>
    <row r="42" spans="2:16" s="7" customFormat="1" ht="12.95" customHeight="1" x14ac:dyDescent="0.15"/>
  </sheetData>
  <mergeCells count="4">
    <mergeCell ref="Q4:R4"/>
    <mergeCell ref="Q11:R11"/>
    <mergeCell ref="Q17:R17"/>
    <mergeCell ref="B33:C33"/>
  </mergeCells>
  <phoneticPr fontId="3"/>
  <pageMargins left="0.98425196850393704" right="0.98425196850393704" top="0.98425196850393704" bottom="0.98425196850393704" header="0.51181102362204722" footer="0.51181102362204722"/>
  <pageSetup paperSize="9" orientation="portrait"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zoomScale="145" zoomScaleNormal="145" workbookViewId="0">
      <selection activeCell="G29" sqref="G29"/>
    </sheetView>
  </sheetViews>
  <sheetFormatPr defaultColWidth="8.625" defaultRowHeight="12.95" customHeight="1" x14ac:dyDescent="0.15"/>
  <cols>
    <col min="1" max="1" width="2.625" style="2" customWidth="1"/>
    <col min="2" max="2" width="3.625" style="2" customWidth="1"/>
    <col min="3" max="3" width="13.625" style="2" customWidth="1"/>
    <col min="4" max="11" width="7.625" style="2" customWidth="1"/>
    <col min="12" max="12" width="2.625" style="2" customWidth="1"/>
    <col min="13" max="16384" width="8.625" style="2"/>
  </cols>
  <sheetData>
    <row r="1" spans="1:26" ht="12.95" customHeight="1" x14ac:dyDescent="0.15">
      <c r="A1" s="1" t="s">
        <v>107</v>
      </c>
      <c r="O1" s="5"/>
      <c r="P1" s="1" t="s">
        <v>84</v>
      </c>
    </row>
    <row r="2" spans="1:26" ht="12.95" customHeight="1" x14ac:dyDescent="0.15">
      <c r="A2" s="1"/>
      <c r="C2" s="10"/>
      <c r="Q2" t="s">
        <v>78</v>
      </c>
      <c r="R2"/>
      <c r="S2">
        <v>2012</v>
      </c>
      <c r="T2">
        <v>2013</v>
      </c>
      <c r="U2">
        <v>2014</v>
      </c>
      <c r="V2">
        <v>2015</v>
      </c>
      <c r="W2">
        <v>2016</v>
      </c>
      <c r="X2">
        <v>2017</v>
      </c>
    </row>
    <row r="3" spans="1:26" ht="13.5" customHeight="1" x14ac:dyDescent="0.15">
      <c r="A3" s="14"/>
      <c r="Q3"/>
      <c r="R3" t="s">
        <v>62</v>
      </c>
      <c r="S3" s="159">
        <v>46802.804592707442</v>
      </c>
      <c r="T3" s="159">
        <v>64856.474200058292</v>
      </c>
      <c r="U3" s="159">
        <v>65204.965549308268</v>
      </c>
      <c r="V3" s="159">
        <v>76043.469569206922</v>
      </c>
      <c r="W3" s="159">
        <v>76295.880956042703</v>
      </c>
      <c r="X3" s="159">
        <v>81304.2</v>
      </c>
      <c r="Z3" s="160"/>
    </row>
    <row r="4" spans="1:26" ht="12.95" customHeight="1" x14ac:dyDescent="0.15">
      <c r="A4" s="1"/>
      <c r="B4" s="19"/>
      <c r="H4" s="3"/>
      <c r="I4" s="3"/>
      <c r="J4" s="4"/>
      <c r="K4" s="4"/>
      <c r="L4" s="4"/>
      <c r="M4" s="4"/>
      <c r="N4" s="4"/>
      <c r="Q4"/>
      <c r="R4" t="s">
        <v>63</v>
      </c>
      <c r="S4" s="159">
        <v>12929.474415494014</v>
      </c>
      <c r="T4" s="159">
        <v>27036.418592103142</v>
      </c>
      <c r="U4" s="159">
        <v>27219.227357738237</v>
      </c>
      <c r="V4" s="159">
        <v>24480.623669253739</v>
      </c>
      <c r="W4" s="159">
        <v>29458.157524856499</v>
      </c>
      <c r="X4" s="159">
        <v>27420.9</v>
      </c>
      <c r="Z4" s="160"/>
    </row>
    <row r="5" spans="1:26" ht="24" customHeight="1" x14ac:dyDescent="0.15">
      <c r="B5" s="44"/>
      <c r="C5" s="44"/>
      <c r="D5" s="44"/>
      <c r="E5" s="44"/>
      <c r="F5" s="44"/>
      <c r="G5" s="44"/>
      <c r="H5" s="44"/>
      <c r="I5" s="44"/>
      <c r="J5" s="44"/>
      <c r="K5" s="44"/>
      <c r="Q5"/>
      <c r="R5" t="s">
        <v>64</v>
      </c>
      <c r="S5" s="159">
        <v>4302.9845180806205</v>
      </c>
      <c r="T5" s="159">
        <v>4843.2865774103884</v>
      </c>
      <c r="U5" s="159">
        <v>3181.5684052644683</v>
      </c>
      <c r="V5" s="159">
        <v>4640.1585996147878</v>
      </c>
      <c r="W5" s="159">
        <v>3731.1102151911982</v>
      </c>
      <c r="X5" s="159">
        <v>5283.2999999999993</v>
      </c>
      <c r="Z5" s="160"/>
    </row>
    <row r="6" spans="1:26" ht="12.95" customHeight="1" x14ac:dyDescent="0.15">
      <c r="B6" s="4"/>
      <c r="C6" s="4"/>
      <c r="D6" s="4"/>
      <c r="E6" s="4"/>
      <c r="F6" s="4"/>
      <c r="H6" s="4"/>
      <c r="I6" s="4"/>
      <c r="J6" s="4"/>
      <c r="K6" s="4"/>
      <c r="Q6"/>
      <c r="R6" t="s">
        <v>65</v>
      </c>
      <c r="S6" s="161">
        <f>SUM(S3:S5)</f>
        <v>64035.263526282077</v>
      </c>
      <c r="T6" s="161">
        <f t="shared" ref="T6:X6" si="0">SUM(T3:T5)</f>
        <v>96736.179369571822</v>
      </c>
      <c r="U6" s="161">
        <f t="shared" si="0"/>
        <v>95605.761312310962</v>
      </c>
      <c r="V6" s="161">
        <f t="shared" si="0"/>
        <v>105164.25183807545</v>
      </c>
      <c r="W6" s="161">
        <f t="shared" si="0"/>
        <v>109485.14869609041</v>
      </c>
      <c r="X6" s="161">
        <f t="shared" si="0"/>
        <v>114008.40000000001</v>
      </c>
    </row>
    <row r="7" spans="1:26" ht="12.95" customHeight="1" thickBot="1" x14ac:dyDescent="0.2">
      <c r="B7" s="4"/>
      <c r="C7" s="4"/>
      <c r="D7" s="4"/>
      <c r="E7" s="4"/>
      <c r="F7" s="4"/>
      <c r="G7" s="50"/>
      <c r="H7" s="50"/>
      <c r="I7" s="50"/>
      <c r="J7" s="50"/>
      <c r="K7" s="50"/>
      <c r="Q7"/>
      <c r="R7"/>
      <c r="S7"/>
      <c r="T7"/>
      <c r="U7"/>
      <c r="V7"/>
      <c r="W7"/>
    </row>
    <row r="8" spans="1:26" ht="12.95" customHeight="1" x14ac:dyDescent="0.15">
      <c r="B8" s="4"/>
      <c r="C8" s="4"/>
      <c r="D8" s="4"/>
      <c r="E8" s="4"/>
      <c r="F8" s="4"/>
      <c r="G8" s="50"/>
      <c r="H8" s="50"/>
      <c r="I8" s="50"/>
      <c r="J8" s="50"/>
      <c r="K8" s="50"/>
      <c r="Q8"/>
      <c r="R8" s="162" t="s">
        <v>62</v>
      </c>
      <c r="S8" s="163">
        <f t="shared" ref="S8:X10" si="1">ROUND(S3/S$6,3)</f>
        <v>0.73099999999999998</v>
      </c>
      <c r="T8" s="164">
        <f t="shared" si="1"/>
        <v>0.67</v>
      </c>
      <c r="U8" s="164">
        <f t="shared" si="1"/>
        <v>0.68200000000000005</v>
      </c>
      <c r="V8" s="164">
        <f t="shared" si="1"/>
        <v>0.72299999999999998</v>
      </c>
      <c r="W8" s="164">
        <f t="shared" si="1"/>
        <v>0.69699999999999995</v>
      </c>
      <c r="X8" s="165">
        <f t="shared" si="1"/>
        <v>0.71299999999999997</v>
      </c>
    </row>
    <row r="9" spans="1:26" ht="12.95" customHeight="1" x14ac:dyDescent="0.15">
      <c r="B9" s="4"/>
      <c r="C9" s="4"/>
      <c r="D9" s="4"/>
      <c r="E9" s="4"/>
      <c r="F9" s="4"/>
      <c r="G9" s="50"/>
      <c r="H9" s="50"/>
      <c r="I9" s="50"/>
      <c r="J9" s="50"/>
      <c r="K9" s="50"/>
      <c r="Q9"/>
      <c r="R9" s="162" t="s">
        <v>63</v>
      </c>
      <c r="S9" s="166">
        <f t="shared" si="1"/>
        <v>0.20200000000000001</v>
      </c>
      <c r="T9" s="167">
        <f t="shared" si="1"/>
        <v>0.27900000000000003</v>
      </c>
      <c r="U9" s="167">
        <f t="shared" si="1"/>
        <v>0.28499999999999998</v>
      </c>
      <c r="V9" s="167">
        <f t="shared" si="1"/>
        <v>0.23300000000000001</v>
      </c>
      <c r="W9" s="167">
        <f t="shared" si="1"/>
        <v>0.26900000000000002</v>
      </c>
      <c r="X9" s="168">
        <f t="shared" si="1"/>
        <v>0.24099999999999999</v>
      </c>
    </row>
    <row r="10" spans="1:26" ht="12.95" customHeight="1" thickBot="1" x14ac:dyDescent="0.2">
      <c r="B10" s="4"/>
      <c r="C10" s="4"/>
      <c r="D10" s="4"/>
      <c r="E10" s="4"/>
      <c r="F10" s="4"/>
      <c r="G10" s="50"/>
      <c r="H10" s="50"/>
      <c r="I10" s="50"/>
      <c r="J10" s="50"/>
      <c r="K10" s="50"/>
      <c r="Q10"/>
      <c r="R10" s="162" t="s">
        <v>64</v>
      </c>
      <c r="S10" s="169">
        <f t="shared" si="1"/>
        <v>6.7000000000000004E-2</v>
      </c>
      <c r="T10" s="170">
        <f t="shared" si="1"/>
        <v>0.05</v>
      </c>
      <c r="U10" s="170">
        <f t="shared" si="1"/>
        <v>3.3000000000000002E-2</v>
      </c>
      <c r="V10" s="170">
        <f t="shared" si="1"/>
        <v>4.3999999999999997E-2</v>
      </c>
      <c r="W10" s="170">
        <f t="shared" si="1"/>
        <v>3.4000000000000002E-2</v>
      </c>
      <c r="X10" s="171">
        <f t="shared" si="1"/>
        <v>4.5999999999999999E-2</v>
      </c>
    </row>
    <row r="11" spans="1:26" ht="12.95" customHeight="1" x14ac:dyDescent="0.15">
      <c r="B11" s="4"/>
      <c r="C11" s="4"/>
      <c r="D11" s="4"/>
      <c r="E11" s="4"/>
      <c r="F11" s="4"/>
      <c r="G11" s="50"/>
      <c r="H11" s="50"/>
      <c r="I11" s="50"/>
      <c r="J11" s="50"/>
      <c r="K11" s="50"/>
    </row>
    <row r="12" spans="1:26" ht="12.95" customHeight="1" x14ac:dyDescent="0.15">
      <c r="B12" s="4"/>
      <c r="C12" s="4"/>
      <c r="D12" s="4"/>
      <c r="E12" s="4"/>
      <c r="F12" s="4"/>
      <c r="G12" s="50"/>
      <c r="H12" s="50"/>
      <c r="I12" s="50"/>
      <c r="J12" s="50"/>
      <c r="K12" s="50"/>
    </row>
    <row r="13" spans="1:26" ht="12.95" customHeight="1" x14ac:dyDescent="0.15">
      <c r="B13" s="4"/>
      <c r="C13" s="4"/>
      <c r="D13" s="4"/>
      <c r="E13" s="4"/>
      <c r="F13" s="4"/>
      <c r="G13" s="50"/>
      <c r="H13" s="50"/>
      <c r="I13" s="50"/>
      <c r="J13" s="50"/>
      <c r="K13" s="50"/>
    </row>
    <row r="14" spans="1:26" ht="12.95" customHeight="1" x14ac:dyDescent="0.15">
      <c r="B14" s="4"/>
      <c r="C14" s="4"/>
      <c r="D14" s="4"/>
      <c r="E14" s="4"/>
      <c r="F14" s="4"/>
      <c r="G14" s="50"/>
      <c r="H14" s="50"/>
      <c r="I14" s="50"/>
      <c r="J14" s="50"/>
      <c r="K14" s="50"/>
    </row>
    <row r="15" spans="1:26" ht="12.95" customHeight="1" x14ac:dyDescent="0.15">
      <c r="B15" s="4"/>
      <c r="C15" s="4"/>
      <c r="D15" s="4"/>
      <c r="E15" s="4"/>
      <c r="F15" s="4"/>
      <c r="G15" s="50"/>
      <c r="H15" s="50"/>
      <c r="I15" s="50"/>
      <c r="J15" s="50"/>
      <c r="K15" s="50"/>
    </row>
    <row r="16" spans="1:26" ht="12.95" customHeight="1" x14ac:dyDescent="0.15">
      <c r="B16" s="4"/>
      <c r="C16" s="4"/>
      <c r="D16" s="4"/>
      <c r="E16" s="4"/>
      <c r="F16" s="4"/>
      <c r="G16" s="50"/>
      <c r="H16" s="50"/>
      <c r="I16" s="50"/>
      <c r="J16" s="50"/>
      <c r="K16" s="50"/>
    </row>
    <row r="17" spans="2:11" ht="12.95" customHeight="1" x14ac:dyDescent="0.15">
      <c r="B17" s="4"/>
      <c r="C17" s="4"/>
      <c r="D17" s="4"/>
      <c r="E17" s="4"/>
      <c r="F17" s="4"/>
      <c r="G17" s="50"/>
      <c r="H17" s="50"/>
      <c r="I17" s="50"/>
      <c r="J17" s="50"/>
      <c r="K17" s="50"/>
    </row>
    <row r="18" spans="2:11" ht="12.95" customHeight="1" x14ac:dyDescent="0.15">
      <c r="B18" s="4"/>
      <c r="C18" s="4"/>
      <c r="D18" s="4"/>
      <c r="E18" s="4"/>
      <c r="F18" s="4"/>
      <c r="G18" s="50"/>
      <c r="H18" s="50"/>
      <c r="I18" s="50"/>
      <c r="J18" s="50"/>
      <c r="K18" s="50"/>
    </row>
    <row r="19" spans="2:11" ht="12.95" customHeight="1" x14ac:dyDescent="0.15">
      <c r="B19" s="4"/>
      <c r="C19" s="4"/>
      <c r="D19" s="4"/>
      <c r="E19" s="4"/>
      <c r="F19" s="4"/>
      <c r="G19" s="50"/>
      <c r="H19" s="50"/>
      <c r="I19" s="50"/>
      <c r="J19" s="50"/>
      <c r="K19" s="50"/>
    </row>
    <row r="20" spans="2:11" ht="12.95" customHeight="1" x14ac:dyDescent="0.15">
      <c r="B20" s="4"/>
      <c r="C20" s="4"/>
      <c r="D20" s="4"/>
      <c r="E20" s="4"/>
      <c r="F20" s="4"/>
      <c r="G20" s="50"/>
      <c r="H20" s="50"/>
      <c r="I20" s="50"/>
      <c r="J20" s="50"/>
      <c r="K20" s="50"/>
    </row>
    <row r="21" spans="2:11" ht="12.95" customHeight="1" x14ac:dyDescent="0.15">
      <c r="B21" s="4"/>
      <c r="C21" s="4"/>
      <c r="D21" s="4"/>
      <c r="E21" s="4"/>
      <c r="F21" s="4"/>
      <c r="G21" s="50"/>
      <c r="H21" s="50"/>
      <c r="I21" s="50"/>
      <c r="J21" s="50"/>
      <c r="K21" s="50"/>
    </row>
    <row r="22" spans="2:11" ht="12.95" customHeight="1" x14ac:dyDescent="0.15">
      <c r="B22" s="4"/>
      <c r="C22" s="4"/>
      <c r="D22" s="4"/>
      <c r="E22" s="4"/>
      <c r="F22" s="4"/>
      <c r="G22" s="50"/>
      <c r="H22" s="50"/>
      <c r="I22" s="50"/>
      <c r="J22" s="50"/>
      <c r="K22" s="50"/>
    </row>
    <row r="23" spans="2:11" ht="12.95" customHeight="1" x14ac:dyDescent="0.15">
      <c r="B23" s="4"/>
      <c r="C23" s="4"/>
      <c r="D23" s="4"/>
      <c r="E23" s="4"/>
      <c r="F23" s="4"/>
      <c r="G23" s="50"/>
      <c r="H23" s="50"/>
      <c r="I23" s="50"/>
      <c r="J23" s="50"/>
      <c r="K23" s="50"/>
    </row>
    <row r="24" spans="2:11" ht="12.95" customHeight="1" x14ac:dyDescent="0.15">
      <c r="B24" s="4"/>
      <c r="C24" s="4"/>
      <c r="D24" s="4"/>
      <c r="E24" s="4"/>
      <c r="F24" s="4"/>
      <c r="G24" s="50"/>
      <c r="H24" s="50"/>
      <c r="I24" s="50"/>
      <c r="J24" s="50"/>
      <c r="K24" s="50"/>
    </row>
    <row r="25" spans="2:11" ht="12.95" customHeight="1" x14ac:dyDescent="0.15">
      <c r="B25" s="4"/>
      <c r="C25" s="4"/>
      <c r="D25" s="4"/>
      <c r="E25" s="4"/>
      <c r="F25" s="4"/>
      <c r="G25" s="50"/>
      <c r="H25" s="50"/>
      <c r="I25" s="50"/>
      <c r="J25" s="50"/>
      <c r="K25" s="50"/>
    </row>
    <row r="26" spans="2:11" ht="12.95" customHeight="1" x14ac:dyDescent="0.15">
      <c r="B26" s="4"/>
      <c r="C26" s="4"/>
      <c r="D26" s="4"/>
      <c r="E26" s="4"/>
      <c r="F26" s="4"/>
      <c r="G26" s="50"/>
      <c r="H26" s="50"/>
      <c r="I26" s="50"/>
      <c r="J26" s="50"/>
      <c r="K26" s="50"/>
    </row>
    <row r="27" spans="2:11" ht="12.95" customHeight="1" x14ac:dyDescent="0.15">
      <c r="B27" s="4"/>
      <c r="C27" s="4"/>
      <c r="D27" s="4"/>
      <c r="E27" s="4"/>
      <c r="F27" s="4"/>
      <c r="G27" s="50"/>
      <c r="H27" s="50"/>
      <c r="I27" s="50"/>
      <c r="J27" s="50"/>
      <c r="K27" s="50"/>
    </row>
    <row r="28" spans="2:11" s="7" customFormat="1" ht="12.95" customHeight="1" x14ac:dyDescent="0.15">
      <c r="B28" s="9"/>
      <c r="C28" s="9"/>
      <c r="D28" s="9"/>
      <c r="E28" s="9"/>
      <c r="F28" s="9"/>
      <c r="G28" s="196"/>
      <c r="H28" s="196"/>
      <c r="I28" s="196"/>
      <c r="J28" s="9"/>
      <c r="K28" s="196"/>
    </row>
    <row r="29" spans="2:11" s="7" customFormat="1" ht="12.95" customHeight="1" x14ac:dyDescent="0.15">
      <c r="B29" s="173"/>
      <c r="C29" s="197"/>
      <c r="D29" s="197"/>
      <c r="E29" s="197"/>
      <c r="F29" s="197"/>
      <c r="G29" s="50" t="s">
        <v>102</v>
      </c>
      <c r="H29" s="196"/>
      <c r="I29" s="197"/>
      <c r="J29" s="196"/>
    </row>
    <row r="30" spans="2:11" s="7" customFormat="1" ht="12.95" customHeight="1" x14ac:dyDescent="0.15">
      <c r="B30" s="173"/>
      <c r="C30" s="197"/>
      <c r="D30" s="197"/>
      <c r="E30" s="197"/>
      <c r="F30" s="197"/>
      <c r="G30" s="197"/>
      <c r="H30" s="197"/>
      <c r="I30" s="197"/>
      <c r="J30" s="197"/>
    </row>
    <row r="31" spans="2:11" s="7" customFormat="1" ht="12.95" customHeight="1" x14ac:dyDescent="0.15">
      <c r="B31" s="9"/>
      <c r="C31" s="197"/>
      <c r="D31" s="197"/>
      <c r="E31" s="197"/>
      <c r="F31" s="197"/>
      <c r="G31" s="197"/>
      <c r="H31" s="197"/>
      <c r="I31" s="197"/>
      <c r="J31" s="197"/>
    </row>
    <row r="32" spans="2:11" s="7" customFormat="1" ht="12.95" customHeight="1" x14ac:dyDescent="0.15">
      <c r="B32" s="9"/>
      <c r="C32" s="197"/>
      <c r="D32" s="197"/>
      <c r="E32" s="197"/>
      <c r="F32" s="197"/>
      <c r="G32" s="197"/>
      <c r="H32" s="197"/>
      <c r="I32" s="197"/>
      <c r="J32" s="197"/>
    </row>
    <row r="33" spans="7:10" s="7" customFormat="1" ht="12.95" customHeight="1" x14ac:dyDescent="0.15">
      <c r="G33" s="9"/>
      <c r="H33" s="9"/>
      <c r="I33" s="9"/>
      <c r="J33" s="9"/>
    </row>
    <row r="34" spans="7:10" ht="12.95" customHeight="1" x14ac:dyDescent="0.15">
      <c r="G34" s="4"/>
      <c r="H34" s="4"/>
      <c r="I34" s="4"/>
      <c r="J34" s="4"/>
    </row>
  </sheetData>
  <phoneticPr fontId="3"/>
  <pageMargins left="0.98425196850393704" right="0.98425196850393704" top="0.98425196850393704" bottom="0.98425196850393704" header="0.51181102362204722" footer="0.51181102362204722"/>
  <pageSetup paperSize="9"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
  <sheetViews>
    <sheetView zoomScaleNormal="100" workbookViewId="0">
      <selection activeCell="Q37" sqref="Q37"/>
    </sheetView>
  </sheetViews>
  <sheetFormatPr defaultColWidth="8.625" defaultRowHeight="12.95" customHeight="1" x14ac:dyDescent="0.15"/>
  <cols>
    <col min="1" max="1" width="2.625" style="2" customWidth="1"/>
    <col min="2" max="2" width="3.625" style="2" customWidth="1"/>
    <col min="3" max="3" width="13.625" style="2" customWidth="1"/>
    <col min="4" max="11" width="7.625" style="2" customWidth="1"/>
    <col min="12" max="12" width="2.625" style="2" customWidth="1"/>
    <col min="13" max="27" width="8.625" style="2"/>
    <col min="28" max="28" width="8.875" style="2" bestFit="1" customWidth="1"/>
    <col min="29" max="31" width="8.625" style="2"/>
    <col min="32" max="32" width="10.75" style="2" customWidth="1"/>
    <col min="33" max="16384" width="8.625" style="2"/>
  </cols>
  <sheetData>
    <row r="1" spans="1:42" ht="12.95" customHeight="1" x14ac:dyDescent="0.15">
      <c r="A1" s="1" t="s">
        <v>108</v>
      </c>
      <c r="I1" s="34"/>
      <c r="O1" s="5"/>
      <c r="P1" s="6" t="s">
        <v>83</v>
      </c>
      <c r="Q1" s="7"/>
      <c r="R1" s="7"/>
      <c r="S1" s="7"/>
      <c r="T1" s="7"/>
      <c r="U1" s="7"/>
      <c r="V1" s="7"/>
      <c r="W1" s="7"/>
      <c r="X1" s="13"/>
      <c r="Y1" s="7"/>
      <c r="AB1" s="7"/>
      <c r="AC1" s="7"/>
      <c r="AD1" s="7"/>
      <c r="AE1" s="7"/>
      <c r="AF1" s="7"/>
      <c r="AG1" s="7"/>
      <c r="AH1" s="7"/>
      <c r="AI1" s="7"/>
      <c r="AJ1" s="7"/>
      <c r="AK1" s="7"/>
      <c r="AL1" s="7"/>
      <c r="AM1" s="7"/>
      <c r="AN1" s="7"/>
      <c r="AO1" s="7"/>
      <c r="AP1" s="7"/>
    </row>
    <row r="2" spans="1:42" ht="12.95" customHeight="1" x14ac:dyDescent="0.15">
      <c r="A2" s="1"/>
      <c r="C2" s="10"/>
      <c r="I2" s="34"/>
      <c r="P2" s="7"/>
      <c r="Q2" s="7" t="s">
        <v>79</v>
      </c>
      <c r="R2" s="7"/>
      <c r="S2" s="7"/>
      <c r="T2" s="7"/>
      <c r="U2" s="7"/>
      <c r="V2" s="7"/>
      <c r="W2" s="7"/>
      <c r="X2" s="7"/>
      <c r="Y2" s="7"/>
      <c r="AB2" s="12"/>
      <c r="AC2" s="7"/>
      <c r="AD2" s="7"/>
      <c r="AE2" s="7"/>
      <c r="AF2" s="7"/>
      <c r="AG2" s="7"/>
      <c r="AH2" s="7"/>
      <c r="AI2" s="7"/>
      <c r="AJ2" s="7"/>
      <c r="AK2" s="7"/>
      <c r="AL2" s="7"/>
      <c r="AM2" s="7"/>
      <c r="AN2" s="7"/>
      <c r="AO2" s="7"/>
      <c r="AP2" s="7"/>
    </row>
    <row r="3" spans="1:42" ht="13.5" customHeight="1" thickBot="1" x14ac:dyDescent="0.2">
      <c r="A3" s="14"/>
      <c r="P3" s="7"/>
      <c r="Q3" s="15"/>
      <c r="R3" s="16"/>
      <c r="S3" s="17">
        <v>2007</v>
      </c>
      <c r="T3" s="17">
        <v>2008</v>
      </c>
      <c r="U3" s="17">
        <v>2009</v>
      </c>
      <c r="V3" s="17">
        <v>2010</v>
      </c>
      <c r="W3" s="17">
        <v>2011</v>
      </c>
      <c r="X3" s="17">
        <v>2012</v>
      </c>
      <c r="Y3" s="17">
        <v>2013</v>
      </c>
      <c r="Z3" s="17">
        <v>2014</v>
      </c>
      <c r="AA3" s="17">
        <v>2015</v>
      </c>
      <c r="AB3" s="17">
        <v>2016</v>
      </c>
      <c r="AC3" s="17">
        <v>2017</v>
      </c>
      <c r="AD3" s="18"/>
      <c r="AE3" s="6" t="s">
        <v>12</v>
      </c>
      <c r="AF3" s="18"/>
      <c r="AG3" s="7"/>
      <c r="AH3" s="7"/>
      <c r="AI3" s="7"/>
      <c r="AJ3" s="7"/>
      <c r="AK3" s="7"/>
      <c r="AL3" s="7"/>
      <c r="AM3" s="7"/>
      <c r="AN3" s="7"/>
      <c r="AO3" s="7"/>
      <c r="AP3" s="7"/>
    </row>
    <row r="4" spans="1:42" ht="12.95" customHeight="1" thickTop="1" thickBot="1" x14ac:dyDescent="0.2">
      <c r="P4" s="7"/>
      <c r="Q4" s="241" t="s">
        <v>80</v>
      </c>
      <c r="R4" s="241"/>
      <c r="S4" s="20">
        <v>1525765</v>
      </c>
      <c r="T4" s="21">
        <v>1475855</v>
      </c>
      <c r="U4" s="21">
        <v>1474062</v>
      </c>
      <c r="V4" s="21">
        <v>1475649</v>
      </c>
      <c r="W4" s="21">
        <v>1480363</v>
      </c>
      <c r="X4" s="21">
        <v>1492366</v>
      </c>
      <c r="Y4" s="21">
        <v>1497283</v>
      </c>
      <c r="Z4" s="22">
        <v>1499475</v>
      </c>
      <c r="AA4" s="22">
        <v>1506109</v>
      </c>
      <c r="AB4" s="22">
        <v>1516706</v>
      </c>
      <c r="AC4" s="23">
        <v>1524919</v>
      </c>
      <c r="AD4" s="202"/>
      <c r="AE4" s="7"/>
      <c r="AF4" s="177">
        <v>1302310.8999999999</v>
      </c>
      <c r="AG4" s="6" t="s">
        <v>81</v>
      </c>
      <c r="AH4" s="7"/>
      <c r="AI4" s="7"/>
      <c r="AJ4" s="9"/>
      <c r="AK4" s="7"/>
      <c r="AL4" s="7"/>
      <c r="AM4" s="7"/>
      <c r="AN4" s="7"/>
      <c r="AO4" s="7"/>
      <c r="AP4" s="7"/>
    </row>
    <row r="5" spans="1:42" ht="12.95" customHeight="1" x14ac:dyDescent="0.15">
      <c r="P5" s="7"/>
      <c r="Q5" s="35"/>
      <c r="R5" s="26" t="s">
        <v>13</v>
      </c>
      <c r="S5" s="27">
        <v>936783.23247554828</v>
      </c>
      <c r="T5" s="28">
        <v>948700.32863987039</v>
      </c>
      <c r="U5" s="28">
        <v>929219.01759757998</v>
      </c>
      <c r="V5" s="28">
        <v>972645.12601101946</v>
      </c>
      <c r="W5" s="28">
        <v>1011982.7638565501</v>
      </c>
      <c r="X5" s="28">
        <v>1009603.0294726091</v>
      </c>
      <c r="Y5" s="28">
        <v>1017727.5711844992</v>
      </c>
      <c r="Z5" s="28">
        <v>1033467.8164816264</v>
      </c>
      <c r="AA5" s="28">
        <v>1116690.8814168512</v>
      </c>
      <c r="AB5" s="28">
        <v>1123365.4615855601</v>
      </c>
      <c r="AC5" s="28">
        <f>AC4*AE5</f>
        <v>1179044.9030752948</v>
      </c>
      <c r="AD5" s="202"/>
      <c r="AE5" s="198">
        <f>AF5/AF4</f>
        <v>0.7731852662831894</v>
      </c>
      <c r="AF5" s="177">
        <v>1006927.6</v>
      </c>
      <c r="AG5" s="6" t="s">
        <v>82</v>
      </c>
      <c r="AH5" s="7"/>
      <c r="AI5" s="7"/>
      <c r="AJ5" s="9"/>
      <c r="AK5" s="7"/>
      <c r="AL5" s="7"/>
      <c r="AM5" s="7"/>
      <c r="AN5" s="7"/>
      <c r="AO5" s="7"/>
      <c r="AP5" s="7"/>
    </row>
    <row r="6" spans="1:42" ht="12.95" customHeight="1" x14ac:dyDescent="0.15">
      <c r="P6" s="7"/>
      <c r="Q6" s="194"/>
      <c r="R6" s="199" t="s">
        <v>15</v>
      </c>
      <c r="S6" s="200">
        <v>588981.76752445172</v>
      </c>
      <c r="T6" s="201">
        <v>527154.67136012961</v>
      </c>
      <c r="U6" s="201">
        <v>544842.98240242002</v>
      </c>
      <c r="V6" s="201">
        <v>503003.87398898054</v>
      </c>
      <c r="W6" s="201">
        <v>468380.2361434499</v>
      </c>
      <c r="X6" s="201">
        <v>482762.97052739095</v>
      </c>
      <c r="Y6" s="201">
        <v>479555.42881550081</v>
      </c>
      <c r="Z6" s="201">
        <v>466007.18351837364</v>
      </c>
      <c r="AA6" s="201">
        <v>389418.11858314881</v>
      </c>
      <c r="AB6" s="201">
        <v>393340.53841443988</v>
      </c>
      <c r="AC6" s="201">
        <f>AC4-AC5</f>
        <v>345874.0969247052</v>
      </c>
      <c r="AD6" s="202"/>
      <c r="AE6" s="7"/>
      <c r="AF6" s="7"/>
      <c r="AG6" s="7"/>
      <c r="AH6" s="7"/>
      <c r="AI6" s="7"/>
      <c r="AJ6" s="7"/>
      <c r="AK6" s="7"/>
      <c r="AL6" s="7"/>
      <c r="AM6" s="7"/>
      <c r="AN6" s="7"/>
      <c r="AO6" s="7"/>
      <c r="AP6" s="7"/>
    </row>
    <row r="7" spans="1:42" ht="12.95" customHeight="1" x14ac:dyDescent="0.15">
      <c r="P7" s="7"/>
      <c r="Q7" s="45" t="s">
        <v>21</v>
      </c>
      <c r="R7" s="74"/>
      <c r="S7" s="202"/>
      <c r="T7" s="202"/>
      <c r="U7" s="202"/>
      <c r="V7" s="202"/>
      <c r="W7" s="202"/>
      <c r="X7" s="202"/>
      <c r="Y7" s="202"/>
      <c r="Z7" s="7"/>
      <c r="AA7" s="7"/>
      <c r="AB7" s="7"/>
      <c r="AC7" s="7"/>
      <c r="AD7" s="9"/>
      <c r="AE7" s="7"/>
      <c r="AF7" s="7"/>
      <c r="AG7" s="7"/>
      <c r="AH7" s="7"/>
      <c r="AI7" s="7"/>
      <c r="AJ7" s="7"/>
      <c r="AK7" s="7"/>
      <c r="AL7" s="7"/>
      <c r="AM7" s="7"/>
      <c r="AN7" s="7"/>
      <c r="AO7" s="7"/>
      <c r="AP7" s="7"/>
    </row>
    <row r="8" spans="1:42" ht="12.95" customHeight="1" thickBot="1" x14ac:dyDescent="0.2">
      <c r="P8" s="7"/>
      <c r="Q8" s="15"/>
      <c r="R8" s="16"/>
      <c r="S8" s="17">
        <v>2007</v>
      </c>
      <c r="T8" s="17">
        <v>2008</v>
      </c>
      <c r="U8" s="17">
        <v>2009</v>
      </c>
      <c r="V8" s="17">
        <v>2010</v>
      </c>
      <c r="W8" s="17">
        <v>2011</v>
      </c>
      <c r="X8" s="17">
        <v>2012</v>
      </c>
      <c r="Y8" s="17">
        <v>2013</v>
      </c>
      <c r="Z8" s="17">
        <v>2014</v>
      </c>
      <c r="AA8" s="17">
        <v>2015</v>
      </c>
      <c r="AB8" s="17">
        <v>2016</v>
      </c>
      <c r="AC8" s="17">
        <v>2017</v>
      </c>
      <c r="AD8" s="18"/>
      <c r="AE8" s="7"/>
      <c r="AF8" s="7"/>
      <c r="AG8" s="7"/>
      <c r="AH8" s="7"/>
      <c r="AI8" s="7"/>
      <c r="AJ8" s="7"/>
      <c r="AK8" s="7"/>
      <c r="AL8" s="7"/>
      <c r="AM8" s="7"/>
      <c r="AN8" s="7"/>
      <c r="AO8" s="7"/>
      <c r="AP8" s="7"/>
    </row>
    <row r="9" spans="1:42" ht="24" customHeight="1" thickTop="1" thickBot="1" x14ac:dyDescent="0.2">
      <c r="B9" s="44"/>
      <c r="C9" s="44"/>
      <c r="D9" s="44"/>
      <c r="E9" s="44"/>
      <c r="F9" s="44"/>
      <c r="G9" s="44"/>
      <c r="H9" s="44"/>
      <c r="I9" s="44"/>
      <c r="J9" s="44"/>
      <c r="K9" s="44"/>
      <c r="L9" s="50"/>
      <c r="P9" s="7"/>
      <c r="Q9" s="260" t="s">
        <v>80</v>
      </c>
      <c r="R9" s="260"/>
      <c r="S9" s="203">
        <v>1525765</v>
      </c>
      <c r="T9" s="22">
        <v>1475855</v>
      </c>
      <c r="U9" s="22">
        <v>1474062</v>
      </c>
      <c r="V9" s="22">
        <v>1475649</v>
      </c>
      <c r="W9" s="22">
        <v>1480363</v>
      </c>
      <c r="X9" s="22">
        <v>1497283</v>
      </c>
      <c r="Y9" s="22">
        <v>1497283</v>
      </c>
      <c r="Z9" s="22">
        <v>1499475</v>
      </c>
      <c r="AA9" s="22">
        <v>1506109</v>
      </c>
      <c r="AB9" s="22">
        <v>1516706</v>
      </c>
      <c r="AC9" s="51">
        <f>AC4</f>
        <v>1524919</v>
      </c>
      <c r="AD9" s="202"/>
      <c r="AE9" s="7"/>
      <c r="AF9" s="7"/>
      <c r="AG9" s="7"/>
      <c r="AH9" s="7"/>
      <c r="AI9" s="7"/>
      <c r="AJ9" s="7"/>
      <c r="AK9" s="7"/>
      <c r="AL9" s="7"/>
      <c r="AM9" s="7"/>
      <c r="AN9" s="7"/>
      <c r="AO9" s="7"/>
      <c r="AP9" s="7"/>
    </row>
    <row r="10" spans="1:42" ht="12.95" customHeight="1" x14ac:dyDescent="0.15">
      <c r="B10" s="50"/>
      <c r="C10" s="50"/>
      <c r="D10" s="50"/>
      <c r="E10" s="50"/>
      <c r="F10" s="50"/>
      <c r="G10" s="50"/>
      <c r="H10" s="50"/>
      <c r="I10" s="50"/>
      <c r="J10" s="50"/>
      <c r="K10" s="50"/>
      <c r="L10" s="50"/>
      <c r="P10" s="7"/>
      <c r="Q10" s="192"/>
      <c r="R10" s="191" t="s">
        <v>13</v>
      </c>
      <c r="S10" s="204">
        <v>0.61397609230487549</v>
      </c>
      <c r="T10" s="57">
        <v>0.64281404923916674</v>
      </c>
      <c r="U10" s="57">
        <v>0.63037987384355609</v>
      </c>
      <c r="V10" s="57">
        <v>0.65913040703515502</v>
      </c>
      <c r="W10" s="57">
        <v>0.68360446988782486</v>
      </c>
      <c r="X10" s="57">
        <v>0.67651167975725057</v>
      </c>
      <c r="Y10" s="57">
        <v>0.67971624013930509</v>
      </c>
      <c r="Z10" s="57">
        <v>0.68921977124101863</v>
      </c>
      <c r="AA10" s="57">
        <v>0.74144094578602959</v>
      </c>
      <c r="AB10" s="57">
        <v>0.74066131576294947</v>
      </c>
      <c r="AC10" s="58">
        <f>AC5/AC4</f>
        <v>0.77318526628318929</v>
      </c>
      <c r="AD10" s="209"/>
      <c r="AE10" s="7"/>
      <c r="AF10" s="7"/>
      <c r="AG10" s="7"/>
      <c r="AH10" s="7"/>
      <c r="AI10" s="7"/>
      <c r="AJ10" s="7"/>
      <c r="AK10" s="7"/>
      <c r="AL10" s="7"/>
      <c r="AM10" s="7"/>
      <c r="AN10" s="7"/>
      <c r="AO10" s="7"/>
      <c r="AP10" s="7"/>
    </row>
    <row r="11" spans="1:42" ht="12.95" customHeight="1" x14ac:dyDescent="0.15">
      <c r="B11" s="50"/>
      <c r="C11" s="50"/>
      <c r="D11" s="50"/>
      <c r="E11" s="50"/>
      <c r="F11" s="50"/>
      <c r="G11" s="50"/>
      <c r="H11" s="50"/>
      <c r="I11" s="50"/>
      <c r="J11" s="50"/>
      <c r="K11" s="50"/>
      <c r="L11" s="50"/>
      <c r="P11" s="7"/>
      <c r="Q11" s="194"/>
      <c r="R11" s="199" t="s">
        <v>15</v>
      </c>
      <c r="S11" s="205">
        <v>0.38602390769512457</v>
      </c>
      <c r="T11" s="61">
        <v>0.35718595076083326</v>
      </c>
      <c r="U11" s="61">
        <v>0.36962012615644391</v>
      </c>
      <c r="V11" s="61">
        <v>0.34086959296484498</v>
      </c>
      <c r="W11" s="61">
        <v>0.31639553011217514</v>
      </c>
      <c r="X11" s="61">
        <v>0.32348832024274937</v>
      </c>
      <c r="Y11" s="61">
        <v>0.32028375986069491</v>
      </c>
      <c r="Z11" s="61">
        <v>0.31078022875898142</v>
      </c>
      <c r="AA11" s="61">
        <v>0.25855905421397046</v>
      </c>
      <c r="AB11" s="61">
        <v>0.25933868423705048</v>
      </c>
      <c r="AC11" s="62">
        <f>AC6/AC4</f>
        <v>0.22681473371681066</v>
      </c>
      <c r="AD11" s="209"/>
      <c r="AE11" s="7"/>
      <c r="AF11" s="7"/>
      <c r="AG11" s="7"/>
      <c r="AH11" s="7"/>
      <c r="AI11" s="7"/>
      <c r="AJ11" s="7"/>
      <c r="AK11" s="7"/>
      <c r="AL11" s="7"/>
      <c r="AM11" s="7"/>
      <c r="AN11" s="7"/>
      <c r="AO11" s="7"/>
      <c r="AP11" s="7"/>
    </row>
    <row r="12" spans="1:42" ht="12.95" customHeight="1" x14ac:dyDescent="0.15">
      <c r="B12" s="50"/>
      <c r="C12" s="50"/>
      <c r="D12" s="50"/>
      <c r="E12" s="50"/>
      <c r="F12" s="50"/>
      <c r="G12" s="50"/>
      <c r="H12" s="50"/>
      <c r="I12" s="50"/>
      <c r="J12" s="50"/>
      <c r="K12" s="50"/>
      <c r="L12" s="50"/>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row>
    <row r="13" spans="1:42" ht="12.95" customHeight="1" x14ac:dyDescent="0.15">
      <c r="B13" s="50"/>
      <c r="C13" s="50"/>
      <c r="D13" s="50"/>
      <c r="E13" s="50"/>
      <c r="F13" s="50"/>
      <c r="G13" s="50"/>
      <c r="H13" s="50"/>
      <c r="I13" s="50"/>
      <c r="J13" s="50"/>
      <c r="K13" s="50"/>
      <c r="L13" s="50"/>
      <c r="P13" s="7"/>
      <c r="Q13" s="7"/>
      <c r="R13" s="7"/>
      <c r="S13" s="64"/>
      <c r="T13" s="64"/>
      <c r="U13" s="64"/>
      <c r="V13" s="7"/>
      <c r="W13" s="7"/>
      <c r="X13" s="7"/>
      <c r="Y13" s="7"/>
      <c r="Z13" s="7"/>
      <c r="AA13" s="7"/>
      <c r="AB13" s="7"/>
      <c r="AC13" s="7"/>
      <c r="AD13" s="7"/>
      <c r="AE13" s="7"/>
      <c r="AF13" s="7"/>
      <c r="AG13" s="7"/>
      <c r="AH13" s="7"/>
      <c r="AI13" s="7"/>
      <c r="AJ13" s="7"/>
      <c r="AK13" s="7"/>
      <c r="AL13" s="7"/>
      <c r="AM13" s="7"/>
      <c r="AN13" s="7"/>
      <c r="AO13" s="7"/>
      <c r="AP13" s="7"/>
    </row>
    <row r="14" spans="1:42" ht="12.95" customHeight="1" x14ac:dyDescent="0.15">
      <c r="B14" s="50"/>
      <c r="C14" s="50"/>
      <c r="D14" s="50"/>
      <c r="E14" s="50"/>
      <c r="F14" s="50"/>
      <c r="G14" s="50"/>
      <c r="H14" s="50"/>
      <c r="I14" s="50"/>
      <c r="J14" s="50"/>
      <c r="K14" s="50"/>
      <c r="L14" s="50"/>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ht="12.95" customHeight="1" x14ac:dyDescent="0.15">
      <c r="B15" s="50"/>
      <c r="C15" s="50"/>
      <c r="D15" s="50"/>
      <c r="E15" s="50"/>
      <c r="F15" s="50"/>
      <c r="G15" s="50"/>
      <c r="H15" s="50"/>
      <c r="I15" s="50"/>
      <c r="J15" s="50"/>
      <c r="K15" s="50"/>
      <c r="L15" s="50"/>
    </row>
    <row r="16" spans="1:42" ht="12.95" customHeight="1" x14ac:dyDescent="0.15">
      <c r="B16" s="50"/>
      <c r="C16" s="50"/>
      <c r="D16" s="50"/>
      <c r="E16" s="50"/>
      <c r="F16" s="50"/>
      <c r="G16" s="50"/>
      <c r="H16" s="50"/>
      <c r="I16" s="50"/>
      <c r="J16" s="50"/>
      <c r="K16" s="50"/>
      <c r="L16" s="50"/>
    </row>
    <row r="17" spans="2:12" ht="12.95" customHeight="1" x14ac:dyDescent="0.15">
      <c r="B17" s="50"/>
      <c r="C17" s="50"/>
      <c r="D17" s="50"/>
      <c r="E17" s="50"/>
      <c r="F17" s="50"/>
      <c r="G17" s="50"/>
      <c r="H17" s="50"/>
      <c r="I17" s="50"/>
      <c r="J17" s="50"/>
      <c r="K17" s="50"/>
      <c r="L17" s="50"/>
    </row>
    <row r="18" spans="2:12" ht="12.95" customHeight="1" x14ac:dyDescent="0.15">
      <c r="B18" s="50"/>
      <c r="C18" s="50"/>
      <c r="D18" s="50"/>
      <c r="E18" s="50"/>
      <c r="F18" s="50"/>
      <c r="G18" s="50"/>
      <c r="H18" s="50"/>
      <c r="I18" s="50"/>
      <c r="J18" s="50"/>
      <c r="K18" s="50"/>
      <c r="L18" s="50"/>
    </row>
    <row r="19" spans="2:12" ht="12.95" customHeight="1" x14ac:dyDescent="0.15">
      <c r="B19" s="50"/>
      <c r="C19" s="50"/>
      <c r="D19" s="50"/>
      <c r="E19" s="50"/>
      <c r="F19" s="50"/>
      <c r="G19" s="50"/>
      <c r="H19" s="50"/>
      <c r="I19" s="50"/>
      <c r="J19" s="50"/>
      <c r="K19" s="50"/>
      <c r="L19" s="50"/>
    </row>
    <row r="20" spans="2:12" ht="12.95" customHeight="1" x14ac:dyDescent="0.15">
      <c r="B20" s="50"/>
      <c r="C20" s="50"/>
      <c r="D20" s="50"/>
      <c r="E20" s="50"/>
      <c r="F20" s="50"/>
      <c r="G20" s="50"/>
      <c r="H20" s="50"/>
      <c r="I20" s="50"/>
      <c r="J20" s="50"/>
      <c r="K20" s="50"/>
      <c r="L20" s="50"/>
    </row>
    <row r="21" spans="2:12" ht="12.95" customHeight="1" x14ac:dyDescent="0.15">
      <c r="B21" s="50"/>
      <c r="C21" s="50"/>
      <c r="D21" s="50"/>
      <c r="E21" s="50"/>
      <c r="F21" s="50"/>
      <c r="G21" s="50"/>
      <c r="H21" s="50"/>
      <c r="I21" s="50"/>
      <c r="J21" s="50"/>
      <c r="K21" s="50"/>
      <c r="L21" s="50"/>
    </row>
    <row r="22" spans="2:12" ht="12.95" customHeight="1" x14ac:dyDescent="0.15">
      <c r="B22" s="50"/>
      <c r="C22" s="50"/>
      <c r="D22" s="50"/>
      <c r="E22" s="50"/>
      <c r="F22" s="50"/>
      <c r="G22" s="50"/>
      <c r="H22" s="50"/>
      <c r="I22" s="50"/>
      <c r="J22" s="50"/>
      <c r="K22" s="50"/>
      <c r="L22" s="50"/>
    </row>
    <row r="23" spans="2:12" ht="12.95" customHeight="1" x14ac:dyDescent="0.15">
      <c r="B23" s="50"/>
      <c r="C23" s="50"/>
      <c r="D23" s="50"/>
      <c r="E23" s="50"/>
      <c r="F23" s="50"/>
      <c r="G23" s="50"/>
      <c r="H23" s="50"/>
      <c r="I23" s="50"/>
      <c r="J23" s="50"/>
      <c r="K23" s="50"/>
      <c r="L23" s="50"/>
    </row>
    <row r="24" spans="2:12" ht="12.95" customHeight="1" x14ac:dyDescent="0.15">
      <c r="B24" s="50"/>
      <c r="C24" s="50"/>
      <c r="D24" s="50"/>
      <c r="E24" s="50"/>
      <c r="F24" s="50"/>
      <c r="G24" s="50"/>
      <c r="H24" s="50"/>
      <c r="I24" s="50"/>
      <c r="J24" s="50"/>
      <c r="K24" s="50"/>
      <c r="L24" s="50"/>
    </row>
    <row r="25" spans="2:12" ht="12.95" customHeight="1" x14ac:dyDescent="0.15">
      <c r="B25" s="50"/>
      <c r="C25" s="50"/>
      <c r="D25" s="50"/>
      <c r="E25" s="50"/>
      <c r="F25" s="50"/>
      <c r="G25" s="50"/>
      <c r="H25" s="50"/>
      <c r="I25" s="50"/>
      <c r="J25" s="50"/>
      <c r="K25" s="50"/>
      <c r="L25" s="50"/>
    </row>
    <row r="26" spans="2:12" ht="12.95" customHeight="1" x14ac:dyDescent="0.15">
      <c r="B26" s="50"/>
      <c r="C26" s="50"/>
      <c r="D26" s="50"/>
      <c r="E26" s="50"/>
      <c r="F26" s="50"/>
      <c r="G26" s="50"/>
      <c r="H26" s="50"/>
      <c r="I26" s="50"/>
      <c r="J26" s="50"/>
      <c r="K26" s="50"/>
      <c r="L26" s="50"/>
    </row>
    <row r="27" spans="2:12" ht="12.95" customHeight="1" x14ac:dyDescent="0.15">
      <c r="B27" s="50"/>
      <c r="C27" s="50"/>
      <c r="D27" s="50"/>
      <c r="E27" s="50"/>
      <c r="F27" s="50"/>
      <c r="G27" s="50"/>
      <c r="H27" s="50"/>
      <c r="I27" s="50"/>
      <c r="J27" s="50"/>
      <c r="K27" s="50"/>
      <c r="L27" s="50"/>
    </row>
    <row r="28" spans="2:12" ht="12.95" customHeight="1" x14ac:dyDescent="0.15">
      <c r="B28" s="50"/>
      <c r="C28" s="50"/>
      <c r="D28" s="50"/>
      <c r="E28" s="50"/>
      <c r="F28" s="50"/>
      <c r="G28" s="50"/>
      <c r="H28" s="50"/>
      <c r="I28" s="50"/>
      <c r="J28" s="50"/>
      <c r="K28" s="50"/>
      <c r="L28" s="50"/>
    </row>
    <row r="29" spans="2:12" ht="12.95" customHeight="1" x14ac:dyDescent="0.15">
      <c r="B29" s="50"/>
      <c r="C29" s="50"/>
      <c r="D29" s="50"/>
      <c r="E29" s="50"/>
      <c r="F29" s="50"/>
      <c r="G29" s="50"/>
      <c r="H29" s="50"/>
      <c r="I29" s="50"/>
      <c r="J29" s="50"/>
      <c r="K29" s="50"/>
      <c r="L29" s="50"/>
    </row>
    <row r="30" spans="2:12" ht="12.95" customHeight="1" x14ac:dyDescent="0.15">
      <c r="B30" s="50"/>
      <c r="C30" s="50"/>
      <c r="D30" s="50"/>
      <c r="E30" s="50"/>
      <c r="F30" s="50"/>
      <c r="G30" s="50"/>
      <c r="H30" s="50"/>
      <c r="I30" s="50"/>
      <c r="J30" s="50"/>
      <c r="K30" s="50"/>
      <c r="L30" s="50"/>
    </row>
    <row r="31" spans="2:12" ht="12.95" customHeight="1" x14ac:dyDescent="0.15">
      <c r="B31" s="50"/>
      <c r="C31" s="50"/>
      <c r="D31" s="50"/>
      <c r="E31" s="50"/>
      <c r="F31" s="50"/>
      <c r="G31" s="50"/>
      <c r="H31" s="50"/>
      <c r="I31" s="50"/>
      <c r="J31" s="50"/>
      <c r="K31" s="50"/>
      <c r="L31" s="50"/>
    </row>
    <row r="32" spans="2:12" ht="12.95" customHeight="1" x14ac:dyDescent="0.15">
      <c r="B32" s="50"/>
      <c r="C32" s="50"/>
      <c r="D32" s="50"/>
      <c r="E32" s="50"/>
      <c r="F32" s="50"/>
      <c r="G32" s="50"/>
      <c r="H32" s="50"/>
      <c r="I32" s="50"/>
      <c r="J32" s="50"/>
      <c r="K32" s="50"/>
      <c r="L32" s="50"/>
    </row>
    <row r="33" spans="2:17" ht="12.95" customHeight="1" thickBot="1" x14ac:dyDescent="0.2">
      <c r="B33" s="216"/>
      <c r="C33" s="216"/>
      <c r="D33" s="217" t="s">
        <v>90</v>
      </c>
      <c r="E33" s="217" t="s">
        <v>5</v>
      </c>
      <c r="F33" s="217" t="s">
        <v>6</v>
      </c>
      <c r="G33" s="217" t="s">
        <v>7</v>
      </c>
      <c r="H33" s="217" t="s">
        <v>8</v>
      </c>
      <c r="I33" s="217" t="s">
        <v>9</v>
      </c>
      <c r="J33" s="217" t="s">
        <v>10</v>
      </c>
      <c r="K33" s="217" t="s">
        <v>89</v>
      </c>
      <c r="L33" s="50"/>
      <c r="M33" s="206"/>
    </row>
    <row r="34" spans="2:17" ht="12.95" customHeight="1" x14ac:dyDescent="0.15">
      <c r="B34" s="242" t="s">
        <v>80</v>
      </c>
      <c r="C34" s="243"/>
      <c r="D34" s="235">
        <f>V4</f>
        <v>1475649</v>
      </c>
      <c r="E34" s="235">
        <f t="shared" ref="E34:H36" si="0">W4</f>
        <v>1480363</v>
      </c>
      <c r="F34" s="235">
        <f t="shared" si="0"/>
        <v>1492366</v>
      </c>
      <c r="G34" s="235">
        <f t="shared" si="0"/>
        <v>1497283</v>
      </c>
      <c r="H34" s="235">
        <f t="shared" si="0"/>
        <v>1499475</v>
      </c>
      <c r="I34" s="235">
        <f>AA4</f>
        <v>1506109</v>
      </c>
      <c r="J34" s="235">
        <f t="shared" ref="J34:K36" si="1">AB4</f>
        <v>1516706</v>
      </c>
      <c r="K34" s="235">
        <f t="shared" si="1"/>
        <v>1524919</v>
      </c>
      <c r="L34" s="50"/>
      <c r="P34" s="1"/>
      <c r="Q34" s="4"/>
    </row>
    <row r="35" spans="2:17" ht="12.95" customHeight="1" x14ac:dyDescent="0.15">
      <c r="B35" s="73"/>
      <c r="C35" s="213" t="s">
        <v>95</v>
      </c>
      <c r="D35" s="234">
        <f t="shared" ref="D35:D36" si="2">V5</f>
        <v>972645.12601101946</v>
      </c>
      <c r="E35" s="234">
        <f t="shared" si="0"/>
        <v>1011982.7638565501</v>
      </c>
      <c r="F35" s="234">
        <f t="shared" si="0"/>
        <v>1009603.0294726091</v>
      </c>
      <c r="G35" s="234">
        <f t="shared" si="0"/>
        <v>1017727.5711844992</v>
      </c>
      <c r="H35" s="234">
        <f t="shared" si="0"/>
        <v>1033467.8164816264</v>
      </c>
      <c r="I35" s="234">
        <f t="shared" ref="I35:I36" si="3">AA5</f>
        <v>1116690.8814168512</v>
      </c>
      <c r="J35" s="234">
        <f t="shared" si="1"/>
        <v>1123365.4615855601</v>
      </c>
      <c r="K35" s="234">
        <f t="shared" si="1"/>
        <v>1179044.9030752948</v>
      </c>
      <c r="L35" s="50"/>
      <c r="P35" s="1"/>
      <c r="Q35" s="4"/>
    </row>
    <row r="36" spans="2:17" ht="12.95" customHeight="1" x14ac:dyDescent="0.15">
      <c r="B36" s="211"/>
      <c r="C36" s="213" t="s">
        <v>96</v>
      </c>
      <c r="D36" s="234">
        <f t="shared" si="2"/>
        <v>503003.87398898054</v>
      </c>
      <c r="E36" s="234">
        <f t="shared" si="0"/>
        <v>468380.2361434499</v>
      </c>
      <c r="F36" s="234">
        <f t="shared" si="0"/>
        <v>482762.97052739095</v>
      </c>
      <c r="G36" s="234">
        <f t="shared" si="0"/>
        <v>479555.42881550081</v>
      </c>
      <c r="H36" s="234">
        <f t="shared" si="0"/>
        <v>466007.18351837364</v>
      </c>
      <c r="I36" s="234">
        <f t="shared" si="3"/>
        <v>389418.11858314881</v>
      </c>
      <c r="J36" s="234">
        <f t="shared" si="1"/>
        <v>393340.53841443988</v>
      </c>
      <c r="K36" s="234">
        <f t="shared" si="1"/>
        <v>345874.0969247052</v>
      </c>
      <c r="L36" s="50"/>
    </row>
    <row r="37" spans="2:17" ht="12.95" customHeight="1" x14ac:dyDescent="0.15">
      <c r="B37" s="50"/>
      <c r="C37" s="50"/>
      <c r="D37" s="50"/>
      <c r="E37" s="50"/>
      <c r="F37" s="50"/>
      <c r="G37" s="50"/>
      <c r="H37" s="50"/>
      <c r="I37" s="50"/>
      <c r="J37" s="50"/>
      <c r="K37" s="50"/>
      <c r="L37" s="50"/>
    </row>
    <row r="38" spans="2:17" ht="12.95" customHeight="1" x14ac:dyDescent="0.15">
      <c r="B38" s="237" t="s">
        <v>106</v>
      </c>
      <c r="C38" s="207"/>
      <c r="D38" s="207"/>
      <c r="E38" s="207"/>
      <c r="F38" s="207"/>
      <c r="G38" s="207"/>
      <c r="H38" s="207"/>
      <c r="I38" s="207"/>
      <c r="J38" s="207"/>
      <c r="K38" s="50"/>
      <c r="L38" s="50"/>
    </row>
    <row r="39" spans="2:17" ht="12.95" customHeight="1" x14ac:dyDescent="0.15">
      <c r="B39" s="237" t="s">
        <v>102</v>
      </c>
      <c r="C39" s="207"/>
      <c r="D39" s="207"/>
      <c r="E39" s="207"/>
      <c r="F39" s="207"/>
      <c r="G39" s="207"/>
      <c r="H39" s="207"/>
      <c r="I39" s="207"/>
      <c r="J39" s="207"/>
      <c r="K39" s="50"/>
      <c r="L39" s="50"/>
    </row>
    <row r="40" spans="2:17" ht="12.95" customHeight="1" x14ac:dyDescent="0.15">
      <c r="B40" s="196"/>
      <c r="C40" s="207"/>
      <c r="D40" s="207"/>
      <c r="E40" s="207"/>
      <c r="F40" s="207"/>
      <c r="G40" s="207"/>
      <c r="H40" s="207"/>
      <c r="I40" s="207"/>
      <c r="J40" s="207"/>
      <c r="K40" s="50"/>
      <c r="L40" s="50"/>
    </row>
    <row r="41" spans="2:17" ht="12.95" customHeight="1" x14ac:dyDescent="0.15">
      <c r="B41" s="196"/>
      <c r="C41" s="207"/>
      <c r="D41" s="207"/>
      <c r="E41" s="207"/>
      <c r="F41" s="207"/>
      <c r="G41" s="207"/>
      <c r="H41" s="207"/>
      <c r="I41" s="207"/>
      <c r="J41" s="207"/>
      <c r="K41" s="50"/>
      <c r="L41" s="50"/>
    </row>
    <row r="42" spans="2:17" ht="12.95" customHeight="1" x14ac:dyDescent="0.15">
      <c r="B42" s="50"/>
      <c r="C42" s="50"/>
      <c r="D42" s="50"/>
      <c r="E42" s="50"/>
      <c r="F42" s="50"/>
      <c r="G42" s="50"/>
      <c r="H42" s="50"/>
      <c r="I42" s="50"/>
      <c r="J42" s="50"/>
      <c r="K42" s="50"/>
      <c r="L42" s="50"/>
    </row>
  </sheetData>
  <mergeCells count="3">
    <mergeCell ref="Q4:R4"/>
    <mergeCell ref="Q9:R9"/>
    <mergeCell ref="B34:C34"/>
  </mergeCells>
  <phoneticPr fontId="3"/>
  <pageMargins left="0.98425196850393704" right="0.98425196850393704" top="0.98425196850393704" bottom="0.98425196850393704" header="0.51181102362204722" footer="0.51181102362204722"/>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tabSelected="1" zoomScaleNormal="100" workbookViewId="0">
      <selection activeCell="Q5" sqref="Q3:V5"/>
    </sheetView>
  </sheetViews>
  <sheetFormatPr defaultColWidth="8.625" defaultRowHeight="12.95" customHeight="1" x14ac:dyDescent="0.15"/>
  <cols>
    <col min="1" max="1" width="2.625" style="2" customWidth="1"/>
    <col min="2" max="2" width="3.625" style="2" customWidth="1"/>
    <col min="3" max="3" width="13.625" style="2" customWidth="1"/>
    <col min="4" max="11" width="7.625" style="2" customWidth="1"/>
    <col min="12" max="12" width="2.625" style="2" customWidth="1"/>
    <col min="13" max="16" width="8.625" style="2"/>
    <col min="17" max="19" width="9.125" style="2" bestFit="1" customWidth="1"/>
    <col min="20" max="21" width="10.5" style="2" bestFit="1" customWidth="1"/>
    <col min="22" max="16384" width="8.625" style="2"/>
  </cols>
  <sheetData>
    <row r="1" spans="1:23" ht="12.95" customHeight="1" x14ac:dyDescent="0.15">
      <c r="A1" s="2" t="s">
        <v>109</v>
      </c>
      <c r="I1" s="34"/>
    </row>
    <row r="2" spans="1:23" ht="12.95" customHeight="1" x14ac:dyDescent="0.15">
      <c r="A2" s="1"/>
      <c r="C2" s="10"/>
      <c r="I2" s="34"/>
    </row>
    <row r="3" spans="1:23" ht="13.5" customHeight="1" x14ac:dyDescent="0.15">
      <c r="A3" s="14"/>
      <c r="Q3" s="261">
        <v>2013</v>
      </c>
      <c r="R3" s="261">
        <v>2014</v>
      </c>
      <c r="S3" s="261">
        <v>2015</v>
      </c>
      <c r="T3" s="261">
        <v>2016</v>
      </c>
      <c r="U3" s="261">
        <v>2017</v>
      </c>
      <c r="V3" s="4"/>
    </row>
    <row r="4" spans="1:23" ht="12.95" customHeight="1" x14ac:dyDescent="0.15">
      <c r="Q4" s="208"/>
      <c r="R4" s="208"/>
      <c r="S4" s="208"/>
      <c r="T4" s="208"/>
      <c r="U4" s="208"/>
      <c r="V4" s="4"/>
      <c r="W4" s="160"/>
    </row>
    <row r="5" spans="1:23" ht="12.95" customHeight="1" x14ac:dyDescent="0.15">
      <c r="B5" s="44"/>
      <c r="C5" s="44"/>
      <c r="D5" s="44"/>
      <c r="E5" s="44"/>
      <c r="F5" s="44"/>
      <c r="G5" s="44"/>
      <c r="H5" s="44"/>
      <c r="I5" s="44"/>
      <c r="J5" s="44"/>
      <c r="K5" s="44"/>
      <c r="L5" s="4"/>
      <c r="Q5" s="208"/>
      <c r="R5" s="208"/>
      <c r="S5" s="208"/>
      <c r="T5" s="208"/>
      <c r="U5" s="208"/>
      <c r="V5" s="4"/>
      <c r="W5" s="160"/>
    </row>
    <row r="6" spans="1:23" ht="12.95" customHeight="1" x14ac:dyDescent="0.15">
      <c r="B6" s="4"/>
      <c r="C6" s="4"/>
      <c r="D6" s="4"/>
      <c r="E6" s="4"/>
      <c r="F6" s="4"/>
      <c r="G6" s="4"/>
      <c r="H6" s="4"/>
      <c r="I6" s="4"/>
      <c r="J6" s="4"/>
      <c r="K6" s="4"/>
      <c r="L6" s="4"/>
      <c r="Q6" s="208"/>
      <c r="R6" s="208"/>
      <c r="S6" s="208"/>
      <c r="T6" s="208"/>
      <c r="U6" s="208"/>
      <c r="W6" s="160"/>
    </row>
    <row r="7" spans="1:23" ht="12.95" customHeight="1" thickBot="1" x14ac:dyDescent="0.2">
      <c r="B7" s="4"/>
      <c r="C7" s="4"/>
      <c r="D7" s="4"/>
      <c r="E7" s="4"/>
      <c r="F7" s="4"/>
      <c r="G7" s="50"/>
      <c r="H7" s="50"/>
      <c r="I7" s="50"/>
      <c r="J7" s="50"/>
      <c r="K7" s="50"/>
      <c r="L7" s="50"/>
      <c r="Q7"/>
      <c r="R7"/>
      <c r="S7"/>
      <c r="T7"/>
      <c r="U7"/>
    </row>
    <row r="8" spans="1:23" ht="12.95" customHeight="1" x14ac:dyDescent="0.15">
      <c r="B8" s="4"/>
      <c r="C8" s="4"/>
      <c r="D8" s="4"/>
      <c r="E8" s="4"/>
      <c r="F8" s="4"/>
      <c r="G8" s="50"/>
      <c r="H8" s="50"/>
      <c r="I8" s="50"/>
      <c r="J8" s="50"/>
      <c r="K8" s="50"/>
      <c r="L8" s="50"/>
      <c r="Q8" s="164">
        <v>0.73499999999999999</v>
      </c>
      <c r="R8" s="164">
        <v>0.745</v>
      </c>
      <c r="S8" s="164">
        <v>0.76500000000000001</v>
      </c>
      <c r="T8" s="164">
        <v>0.77800000000000002</v>
      </c>
      <c r="U8" s="165">
        <v>0.78300000000000003</v>
      </c>
    </row>
    <row r="9" spans="1:23" ht="24" customHeight="1" thickBot="1" x14ac:dyDescent="0.2">
      <c r="B9" s="4"/>
      <c r="C9" s="4"/>
      <c r="D9" s="4"/>
      <c r="E9" s="4"/>
      <c r="F9" s="4"/>
      <c r="G9" s="50"/>
      <c r="H9" s="50"/>
      <c r="I9" s="50"/>
      <c r="J9" s="50"/>
      <c r="K9" s="50"/>
      <c r="L9" s="50"/>
      <c r="Q9" s="170">
        <v>0.26500000000000001</v>
      </c>
      <c r="R9" s="170">
        <v>0.255</v>
      </c>
      <c r="S9" s="170">
        <v>0.23499999999999999</v>
      </c>
      <c r="T9" s="170">
        <v>0.222</v>
      </c>
      <c r="U9" s="171">
        <v>0.217</v>
      </c>
    </row>
    <row r="10" spans="1:23" ht="12.95" customHeight="1" x14ac:dyDescent="0.15">
      <c r="B10" s="4"/>
      <c r="C10" s="4"/>
      <c r="D10" s="4"/>
      <c r="E10" s="4"/>
      <c r="F10" s="4"/>
      <c r="G10" s="50"/>
      <c r="H10" s="50"/>
      <c r="I10" s="50"/>
      <c r="J10" s="50"/>
      <c r="K10" s="50"/>
      <c r="L10" s="50"/>
    </row>
    <row r="11" spans="1:23" ht="12.95" customHeight="1" x14ac:dyDescent="0.15">
      <c r="B11" s="4"/>
      <c r="C11" s="4"/>
      <c r="D11" s="4"/>
      <c r="E11" s="4"/>
      <c r="F11" s="4"/>
      <c r="G11" s="50"/>
      <c r="H11" s="50"/>
      <c r="I11" s="50"/>
      <c r="J11" s="50"/>
      <c r="K11" s="50"/>
      <c r="L11" s="50"/>
    </row>
    <row r="12" spans="1:23" ht="12.95" customHeight="1" x14ac:dyDescent="0.15">
      <c r="B12" s="4"/>
      <c r="C12" s="4"/>
      <c r="D12" s="4"/>
      <c r="E12" s="4"/>
      <c r="F12" s="4"/>
      <c r="G12" s="50"/>
      <c r="H12" s="50"/>
      <c r="I12" s="50"/>
      <c r="J12" s="50"/>
      <c r="K12" s="50"/>
      <c r="L12" s="50"/>
    </row>
    <row r="13" spans="1:23" ht="12.95" customHeight="1" x14ac:dyDescent="0.15">
      <c r="B13" s="4"/>
      <c r="C13" s="4"/>
      <c r="D13" s="4"/>
      <c r="E13" s="4"/>
      <c r="F13" s="4"/>
      <c r="G13" s="50"/>
      <c r="H13" s="50"/>
      <c r="I13" s="50"/>
      <c r="J13" s="50"/>
      <c r="K13" s="50"/>
      <c r="L13" s="50"/>
    </row>
    <row r="14" spans="1:23" ht="12.95" customHeight="1" x14ac:dyDescent="0.15">
      <c r="B14" s="4"/>
      <c r="C14" s="4"/>
      <c r="D14" s="4"/>
      <c r="E14" s="4"/>
      <c r="F14" s="4"/>
      <c r="G14" s="50"/>
      <c r="H14" s="50"/>
      <c r="I14" s="50"/>
      <c r="J14" s="50"/>
      <c r="K14" s="50"/>
      <c r="L14" s="50"/>
    </row>
    <row r="15" spans="1:23" ht="12.95" customHeight="1" x14ac:dyDescent="0.15">
      <c r="B15" s="4"/>
      <c r="C15" s="4"/>
      <c r="D15" s="4"/>
      <c r="E15" s="4"/>
      <c r="F15" s="4"/>
      <c r="G15" s="50"/>
      <c r="H15" s="50"/>
      <c r="I15" s="50"/>
      <c r="J15" s="50"/>
      <c r="K15" s="50"/>
      <c r="L15" s="50"/>
    </row>
    <row r="16" spans="1:23" ht="12.95" customHeight="1" x14ac:dyDescent="0.15">
      <c r="B16" s="4"/>
      <c r="C16" s="4"/>
      <c r="D16" s="4"/>
      <c r="E16" s="4"/>
      <c r="F16" s="4"/>
      <c r="G16" s="50"/>
      <c r="H16" s="50"/>
      <c r="I16" s="50"/>
      <c r="J16" s="50"/>
      <c r="K16" s="50"/>
      <c r="L16" s="50"/>
    </row>
    <row r="17" spans="2:12" ht="12.95" customHeight="1" x14ac:dyDescent="0.15">
      <c r="B17" s="4"/>
      <c r="C17" s="4"/>
      <c r="D17" s="4"/>
      <c r="E17" s="4"/>
      <c r="F17" s="4"/>
      <c r="G17" s="50"/>
      <c r="H17" s="50"/>
      <c r="I17" s="50"/>
      <c r="J17" s="50"/>
      <c r="K17" s="50"/>
      <c r="L17" s="50"/>
    </row>
    <row r="18" spans="2:12" ht="12.95" customHeight="1" x14ac:dyDescent="0.15">
      <c r="B18" s="4"/>
      <c r="C18" s="4"/>
      <c r="D18" s="4"/>
      <c r="E18" s="4"/>
      <c r="F18" s="4"/>
      <c r="G18" s="50"/>
      <c r="H18" s="50"/>
      <c r="I18" s="50"/>
      <c r="J18" s="50"/>
      <c r="K18" s="50"/>
      <c r="L18" s="50"/>
    </row>
    <row r="19" spans="2:12" ht="12.95" customHeight="1" x14ac:dyDescent="0.15">
      <c r="B19" s="4"/>
      <c r="C19" s="4"/>
      <c r="D19" s="4"/>
      <c r="E19" s="4"/>
      <c r="F19" s="4"/>
      <c r="G19" s="50"/>
      <c r="H19" s="50"/>
      <c r="I19" s="50"/>
      <c r="J19" s="50"/>
      <c r="K19" s="50"/>
      <c r="L19" s="50"/>
    </row>
    <row r="20" spans="2:12" ht="12.95" customHeight="1" x14ac:dyDescent="0.15">
      <c r="B20" s="4"/>
      <c r="C20" s="4"/>
      <c r="D20" s="4"/>
      <c r="E20" s="4"/>
      <c r="F20" s="4"/>
      <c r="G20" s="50"/>
      <c r="H20" s="50"/>
      <c r="I20" s="50"/>
      <c r="J20" s="50"/>
      <c r="K20" s="50"/>
      <c r="L20" s="50"/>
    </row>
    <row r="21" spans="2:12" ht="12.95" customHeight="1" x14ac:dyDescent="0.15">
      <c r="B21" s="4"/>
      <c r="C21" s="4"/>
      <c r="D21" s="4"/>
      <c r="E21" s="4"/>
      <c r="F21" s="4"/>
      <c r="G21" s="50"/>
      <c r="H21" s="50"/>
      <c r="I21" s="50"/>
      <c r="J21" s="50"/>
      <c r="K21" s="50"/>
      <c r="L21" s="50"/>
    </row>
    <row r="22" spans="2:12" ht="12.95" customHeight="1" x14ac:dyDescent="0.15">
      <c r="B22" s="4"/>
      <c r="C22" s="4"/>
      <c r="D22" s="4"/>
      <c r="E22" s="4"/>
      <c r="F22" s="4"/>
      <c r="G22" s="50"/>
      <c r="H22" s="50"/>
      <c r="I22" s="50"/>
      <c r="J22" s="50"/>
      <c r="K22" s="50"/>
      <c r="L22" s="50"/>
    </row>
    <row r="23" spans="2:12" ht="12.95" customHeight="1" x14ac:dyDescent="0.15">
      <c r="B23" s="4"/>
      <c r="C23" s="4"/>
      <c r="D23" s="4"/>
      <c r="E23" s="4"/>
      <c r="F23" s="4"/>
      <c r="G23" s="50"/>
      <c r="H23" s="50"/>
      <c r="I23" s="50"/>
      <c r="J23" s="50"/>
      <c r="K23" s="50"/>
      <c r="L23" s="50"/>
    </row>
    <row r="24" spans="2:12" ht="12.95" customHeight="1" x14ac:dyDescent="0.15">
      <c r="B24" s="4"/>
      <c r="C24" s="4"/>
      <c r="D24" s="4"/>
      <c r="E24" s="4"/>
      <c r="F24" s="4"/>
      <c r="G24" s="50"/>
      <c r="H24" s="50"/>
      <c r="I24" s="50"/>
      <c r="J24" s="50"/>
      <c r="K24" s="50"/>
      <c r="L24" s="50"/>
    </row>
    <row r="25" spans="2:12" ht="12.95" customHeight="1" x14ac:dyDescent="0.15">
      <c r="B25" s="4"/>
      <c r="C25" s="4"/>
      <c r="D25" s="4"/>
      <c r="E25" s="4"/>
      <c r="F25" s="4"/>
      <c r="G25" s="50"/>
      <c r="H25" s="50"/>
      <c r="I25" s="50"/>
      <c r="J25" s="50"/>
      <c r="K25" s="50"/>
      <c r="L25" s="50"/>
    </row>
    <row r="26" spans="2:12" ht="12.95" customHeight="1" x14ac:dyDescent="0.15">
      <c r="B26" s="4"/>
      <c r="C26" s="238" t="s">
        <v>102</v>
      </c>
      <c r="D26" s="4"/>
      <c r="E26" s="4"/>
      <c r="F26" s="4"/>
      <c r="G26" s="50"/>
      <c r="H26" s="50"/>
      <c r="I26" s="50"/>
      <c r="J26" s="50"/>
      <c r="K26" s="50"/>
      <c r="L26" s="50"/>
    </row>
    <row r="27" spans="2:12" ht="12.95" customHeight="1" x14ac:dyDescent="0.15">
      <c r="B27" s="4"/>
      <c r="C27" s="4"/>
      <c r="D27" s="4"/>
      <c r="E27" s="4"/>
      <c r="F27" s="4"/>
      <c r="G27" s="50"/>
      <c r="H27" s="50"/>
      <c r="I27" s="50"/>
      <c r="J27" s="50"/>
      <c r="K27" s="50"/>
      <c r="L27" s="50"/>
    </row>
    <row r="28" spans="2:12" ht="12.95" customHeight="1" x14ac:dyDescent="0.15">
      <c r="B28" s="4"/>
      <c r="C28" s="4"/>
      <c r="D28" s="4"/>
      <c r="E28" s="4"/>
      <c r="F28" s="4"/>
      <c r="G28" s="4"/>
      <c r="H28" s="4"/>
      <c r="I28" s="4"/>
      <c r="J28" s="4"/>
    </row>
    <row r="29" spans="2:12" ht="12.95" customHeight="1" x14ac:dyDescent="0.15">
      <c r="B29" s="173"/>
      <c r="C29" s="174"/>
      <c r="D29" s="174"/>
      <c r="E29" s="174"/>
      <c r="F29" s="174"/>
      <c r="H29" s="174"/>
      <c r="I29" s="174"/>
      <c r="J29" s="174"/>
    </row>
    <row r="30" spans="2:12" ht="12.95" customHeight="1" x14ac:dyDescent="0.15">
      <c r="B30" s="173"/>
      <c r="C30" s="174"/>
      <c r="D30" s="174"/>
      <c r="E30" s="174"/>
      <c r="F30" s="174"/>
      <c r="G30" s="174"/>
      <c r="H30" s="174"/>
      <c r="I30" s="174"/>
      <c r="J30" s="174"/>
    </row>
    <row r="31" spans="2:12" ht="12.95" customHeight="1" x14ac:dyDescent="0.15">
      <c r="B31" s="9"/>
      <c r="C31" s="174"/>
      <c r="D31" s="174"/>
      <c r="E31" s="174"/>
      <c r="F31" s="174"/>
      <c r="G31" s="174"/>
      <c r="H31" s="174"/>
      <c r="I31" s="174"/>
      <c r="J31" s="174"/>
    </row>
    <row r="32" spans="2:12" ht="12.95" customHeight="1" x14ac:dyDescent="0.15">
      <c r="B32" s="9"/>
      <c r="C32" s="174"/>
      <c r="D32" s="174"/>
      <c r="E32" s="174"/>
      <c r="F32" s="174"/>
      <c r="G32" s="174"/>
      <c r="H32" s="174"/>
      <c r="I32" s="174"/>
      <c r="J32" s="174"/>
    </row>
  </sheetData>
  <phoneticPr fontId="3"/>
  <pageMargins left="0.98425196850393704" right="0.98425196850393704" top="0.98425196850393704" bottom="0.98425196850393704" header="0.51181102362204722" footer="0.51181102362204722"/>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1-2-15図 国内における特許権所有件数及びその利用率の推移</vt:lpstr>
      <vt:lpstr>1-2-16図 国内における業種別の特許権所有件数及びその利用</vt:lpstr>
      <vt:lpstr>1-2-17図 外国における特許権利用率の推移（全体推計値）</vt:lpstr>
      <vt:lpstr>1-2-18図 国内における意匠権所有件数及びその利用率の推移</vt:lpstr>
      <vt:lpstr>1-2-19図 外国における意匠権利用率の推移（全体推計値）</vt:lpstr>
      <vt:lpstr>1-2-20図 国内における商標権所有件数及びその利用率の推移</vt:lpstr>
      <vt:lpstr>1-2-21図 外国における商標権利用率の推移（全体推計値）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2019-05-22T12:18:54Z</dcterms:created>
  <dcterms:modified xsi:type="dcterms:W3CDTF">2019-09-09T12:00:34Z</dcterms:modified>
</cp:coreProperties>
</file>