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24450" windowHeight="14955"/>
  </bookViews>
  <sheets>
    <sheet name="1-5-44図 カテゴリー1 の出願人国籍（地域）別ファミリー" sheetId="3" r:id="rId1"/>
    <sheet name="出願人国籍別family件数推移" sheetId="2" r:id="rId2"/>
  </sheets>
  <externalReferences>
    <externalReference r:id="rId3"/>
  </externalReferences>
  <definedNames>
    <definedName name="_2_10_出願先国別_出願人国籍別中分類推移" localSheetId="1">出願人国籍別family件数推移!$B$2:$S$847</definedName>
    <definedName name="_xlnm._FilterDatabase" localSheetId="1" hidden="1">出願人国籍別family件数推移!$B$2:$V$848</definedName>
    <definedName name="_xlnm.Print_Area" localSheetId="1">出願人国籍別family件数推移!$E$12:$Y$67</definedName>
    <definedName name="ぴぼっと１">'[1]５．加齢黄斑変性症・出願集計表'!$V$3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2" i="2" l="1"/>
  <c r="AA69" i="2"/>
  <c r="AA46" i="2"/>
  <c r="X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U41" i="2"/>
  <c r="X40" i="2"/>
  <c r="U40" i="2"/>
  <c r="X39" i="2"/>
  <c r="U39" i="2"/>
  <c r="X38" i="2"/>
  <c r="U38" i="2"/>
  <c r="X37" i="2"/>
  <c r="U37" i="2"/>
  <c r="X36" i="2"/>
  <c r="U36" i="2"/>
  <c r="X35" i="2"/>
  <c r="U35" i="2"/>
  <c r="X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U33" i="2"/>
  <c r="X32" i="2"/>
  <c r="U32" i="2"/>
  <c r="X31" i="2"/>
  <c r="U31" i="2"/>
  <c r="X30" i="2"/>
  <c r="U30" i="2"/>
  <c r="X29" i="2"/>
  <c r="U29" i="2"/>
  <c r="X28" i="2"/>
  <c r="U28" i="2"/>
  <c r="X27" i="2"/>
  <c r="U27" i="2"/>
  <c r="X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Z26" i="2" s="1"/>
  <c r="U25" i="2"/>
  <c r="X24" i="2"/>
  <c r="U24" i="2"/>
  <c r="AA23" i="2"/>
  <c r="X23" i="2"/>
  <c r="U23" i="2"/>
  <c r="X22" i="2"/>
  <c r="U22" i="2"/>
  <c r="X21" i="2"/>
  <c r="U21" i="2"/>
  <c r="X20" i="2"/>
  <c r="U20" i="2"/>
  <c r="X19" i="2"/>
  <c r="U19" i="2"/>
  <c r="X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U17" i="2"/>
  <c r="X16" i="2"/>
  <c r="U16" i="2"/>
  <c r="X15" i="2"/>
  <c r="U15" i="2"/>
  <c r="X14" i="2"/>
  <c r="U14" i="2"/>
  <c r="X13" i="2"/>
  <c r="U13" i="2"/>
  <c r="X12" i="2"/>
  <c r="U12" i="2"/>
  <c r="X11" i="2"/>
  <c r="U11" i="2"/>
  <c r="X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U9" i="2"/>
  <c r="X8" i="2"/>
  <c r="U8" i="2"/>
  <c r="X7" i="2"/>
  <c r="U7" i="2"/>
  <c r="X6" i="2"/>
  <c r="U6" i="2"/>
  <c r="X5" i="2"/>
  <c r="U5" i="2"/>
  <c r="X4" i="2"/>
  <c r="U4" i="2"/>
  <c r="X3" i="2"/>
  <c r="U3" i="2"/>
  <c r="AA1" i="2"/>
  <c r="Z18" i="2" l="1"/>
  <c r="U34" i="2"/>
  <c r="A28" i="2" s="1"/>
  <c r="U26" i="2"/>
  <c r="V22" i="2" s="1"/>
  <c r="W22" i="2" s="1"/>
  <c r="V20" i="2"/>
  <c r="W20" i="2" s="1"/>
  <c r="Z42" i="2"/>
  <c r="U10" i="2"/>
  <c r="V9" i="2" s="1"/>
  <c r="W9" i="2" s="1"/>
  <c r="Z34" i="2"/>
  <c r="Z10" i="2"/>
  <c r="W34" i="2"/>
  <c r="V34" i="2"/>
  <c r="V27" i="2"/>
  <c r="W27" i="2" s="1"/>
  <c r="W26" i="2"/>
  <c r="V25" i="2"/>
  <c r="A20" i="2"/>
  <c r="V21" i="2"/>
  <c r="W21" i="2" s="1"/>
  <c r="V23" i="2"/>
  <c r="W23" i="2" s="1"/>
  <c r="V10" i="2"/>
  <c r="W25" i="2"/>
  <c r="U42" i="2"/>
  <c r="V3" i="2"/>
  <c r="V4" i="2"/>
  <c r="W4" i="2" s="1"/>
  <c r="V5" i="2"/>
  <c r="W5" i="2" s="1"/>
  <c r="V7" i="2"/>
  <c r="W7" i="2" s="1"/>
  <c r="V8" i="2"/>
  <c r="W8" i="2" s="1"/>
  <c r="V28" i="2"/>
  <c r="W28" i="2" s="1"/>
  <c r="V29" i="2"/>
  <c r="W29" i="2" s="1"/>
  <c r="V30" i="2"/>
  <c r="W30" i="2" s="1"/>
  <c r="V31" i="2"/>
  <c r="W31" i="2" s="1"/>
  <c r="V32" i="2"/>
  <c r="W32" i="2" s="1"/>
  <c r="V33" i="2"/>
  <c r="W33" i="2" s="1"/>
  <c r="V35" i="2"/>
  <c r="W35" i="2" s="1"/>
  <c r="U18" i="2"/>
  <c r="V11" i="2" s="1"/>
  <c r="W11" i="2" s="1"/>
  <c r="W3" i="2"/>
  <c r="V6" i="2" l="1"/>
  <c r="W6" i="2" s="1"/>
  <c r="W10" i="2"/>
  <c r="V26" i="2"/>
  <c r="V24" i="2"/>
  <c r="W24" i="2" s="1"/>
  <c r="V19" i="2"/>
  <c r="W19" i="2" s="1"/>
  <c r="A12" i="2"/>
  <c r="W18" i="2"/>
  <c r="V17" i="2"/>
  <c r="W17" i="2" s="1"/>
  <c r="V16" i="2"/>
  <c r="W16" i="2" s="1"/>
  <c r="V15" i="2"/>
  <c r="W15" i="2" s="1"/>
  <c r="V14" i="2"/>
  <c r="W14" i="2" s="1"/>
  <c r="V13" i="2"/>
  <c r="W13" i="2" s="1"/>
  <c r="V12" i="2"/>
  <c r="W12" i="2" s="1"/>
  <c r="V18" i="2"/>
  <c r="W42" i="2"/>
  <c r="V41" i="2"/>
  <c r="W41" i="2" s="1"/>
  <c r="V40" i="2"/>
  <c r="W40" i="2" s="1"/>
  <c r="V39" i="2"/>
  <c r="W39" i="2" s="1"/>
  <c r="V38" i="2"/>
  <c r="W38" i="2" s="1"/>
  <c r="V37" i="2"/>
  <c r="W37" i="2" s="1"/>
  <c r="V36" i="2"/>
  <c r="W36" i="2" s="1"/>
  <c r="V42" i="2"/>
  <c r="A36" i="2"/>
</calcChain>
</file>

<file path=xl/sharedStrings.xml><?xml version="1.0" encoding="utf-8"?>
<sst xmlns="http://schemas.openxmlformats.org/spreadsheetml/2006/main" count="102" uniqueCount="41">
  <si>
    <t>日米欧中韓ASEANへの出願</t>
    <rPh sb="0" eb="3">
      <t>ニチベイオウ</t>
    </rPh>
    <rPh sb="3" eb="4">
      <t>チュウ</t>
    </rPh>
    <rPh sb="12" eb="14">
      <t>シュツガン</t>
    </rPh>
    <phoneticPr fontId="2"/>
  </si>
  <si>
    <t>優先権主張
2001－2016年</t>
    <rPh sb="0" eb="3">
      <t>ユウセンケン</t>
    </rPh>
    <rPh sb="3" eb="5">
      <t>シュチョウ</t>
    </rPh>
    <rPh sb="15" eb="16">
      <t>ネン</t>
    </rPh>
    <phoneticPr fontId="2"/>
  </si>
  <si>
    <t>出願人国籍</t>
    <rPh sb="0" eb="2">
      <t>シュツガン</t>
    </rPh>
    <rPh sb="2" eb="3">
      <t>ニン</t>
    </rPh>
    <rPh sb="3" eb="5">
      <t>コクセキ</t>
    </rPh>
    <phoneticPr fontId="8"/>
  </si>
  <si>
    <t>合計</t>
    <rPh sb="0" eb="2">
      <t>ゴウケイ</t>
    </rPh>
    <phoneticPr fontId="8"/>
  </si>
  <si>
    <t>比率</t>
    <rPh sb="0" eb="2">
      <t>ヒリツ</t>
    </rPh>
    <phoneticPr fontId="8"/>
  </si>
  <si>
    <t>円グラフの表示</t>
    <rPh sb="0" eb="1">
      <t>エン</t>
    </rPh>
    <rPh sb="5" eb="7">
      <t>ヒョウジ</t>
    </rPh>
    <phoneticPr fontId="8"/>
  </si>
  <si>
    <t>棒グラフの凡例</t>
    <rPh sb="0" eb="1">
      <t>ボウ</t>
    </rPh>
    <rPh sb="5" eb="7">
      <t>ハンレイ</t>
    </rPh>
    <phoneticPr fontId="8"/>
  </si>
  <si>
    <t>横検算</t>
    <rPh sb="0" eb="1">
      <t>ヨコ</t>
    </rPh>
    <rPh sb="1" eb="3">
      <t>ケンザン</t>
    </rPh>
    <phoneticPr fontId="2"/>
  </si>
  <si>
    <t>a全体</t>
    <rPh sb="1" eb="3">
      <t>ゼンタイ</t>
    </rPh>
    <phoneticPr fontId="10"/>
  </si>
  <si>
    <t>日本</t>
    <phoneticPr fontId="8"/>
  </si>
  <si>
    <t>日本国籍</t>
    <rPh sb="0" eb="2">
      <t>ニホン</t>
    </rPh>
    <rPh sb="2" eb="4">
      <t>コクセキ</t>
    </rPh>
    <phoneticPr fontId="2"/>
  </si>
  <si>
    <t>米国</t>
    <phoneticPr fontId="8"/>
  </si>
  <si>
    <t>米国籍</t>
    <rPh sb="0" eb="3">
      <t>ベイコクセキ</t>
    </rPh>
    <phoneticPr fontId="2"/>
  </si>
  <si>
    <t>欧州</t>
    <phoneticPr fontId="8"/>
  </si>
  <si>
    <t>欧州国籍</t>
    <rPh sb="0" eb="2">
      <t>オウシュウ</t>
    </rPh>
    <rPh sb="2" eb="4">
      <t>コクセキ</t>
    </rPh>
    <phoneticPr fontId="2"/>
  </si>
  <si>
    <t>中国</t>
    <phoneticPr fontId="8"/>
  </si>
  <si>
    <t>中国籍</t>
    <rPh sb="0" eb="2">
      <t>チュウゴク</t>
    </rPh>
    <rPh sb="2" eb="3">
      <t>セキ</t>
    </rPh>
    <phoneticPr fontId="2"/>
  </si>
  <si>
    <t>韓国</t>
    <phoneticPr fontId="8"/>
  </si>
  <si>
    <t>韓国籍</t>
    <rPh sb="0" eb="2">
      <t>カンコク</t>
    </rPh>
    <rPh sb="2" eb="3">
      <t>セキ</t>
    </rPh>
    <phoneticPr fontId="2"/>
  </si>
  <si>
    <t>ASEAN各国</t>
    <rPh sb="5" eb="7">
      <t>カクコク</t>
    </rPh>
    <phoneticPr fontId="2"/>
  </si>
  <si>
    <t>ASEAN各国の国籍</t>
    <rPh sb="5" eb="7">
      <t>カクコク</t>
    </rPh>
    <rPh sb="8" eb="10">
      <t>コクセキ</t>
    </rPh>
    <phoneticPr fontId="2"/>
  </si>
  <si>
    <t>その他</t>
    <rPh sb="2" eb="3">
      <t>タ</t>
    </rPh>
    <phoneticPr fontId="2"/>
  </si>
  <si>
    <t>bカテゴリー1</t>
    <phoneticPr fontId="10"/>
  </si>
  <si>
    <t>日本</t>
    <phoneticPr fontId="8"/>
  </si>
  <si>
    <t>米国</t>
    <phoneticPr fontId="8"/>
  </si>
  <si>
    <t>欧州</t>
    <phoneticPr fontId="8"/>
  </si>
  <si>
    <t>中国</t>
    <phoneticPr fontId="8"/>
  </si>
  <si>
    <t>韓国</t>
    <phoneticPr fontId="8"/>
  </si>
  <si>
    <t>cカテゴリー2</t>
    <phoneticPr fontId="10"/>
  </si>
  <si>
    <t>米国</t>
    <phoneticPr fontId="8"/>
  </si>
  <si>
    <t>欧州</t>
    <phoneticPr fontId="8"/>
  </si>
  <si>
    <t>中国</t>
    <phoneticPr fontId="8"/>
  </si>
  <si>
    <t>韓国</t>
    <phoneticPr fontId="8"/>
  </si>
  <si>
    <t>dカテゴリー3</t>
    <phoneticPr fontId="10"/>
  </si>
  <si>
    <t>欧州</t>
    <phoneticPr fontId="8"/>
  </si>
  <si>
    <t>eカテゴリー外</t>
    <rPh sb="6" eb="7">
      <t>ガイ</t>
    </rPh>
    <phoneticPr fontId="10"/>
  </si>
  <si>
    <t>米国</t>
    <phoneticPr fontId="8"/>
  </si>
  <si>
    <t>韓国</t>
    <phoneticPr fontId="8"/>
  </si>
  <si>
    <t>1-5-44図 カテゴリー1 の出願人国籍（地域）別ファミリー件数比率（出願年（優先権主張年）：2001 ～ 2016 年）</t>
    <phoneticPr fontId="2"/>
  </si>
  <si>
    <t>（備考） 2015 年以降はデータベース収録の遅れ、PCT 出願の各国移行のずれ等で全出願データを反映していない可能性がある。</t>
    <phoneticPr fontId="2"/>
  </si>
  <si>
    <t>（資料） 特許庁「平成30年度特許出願技術動向調査報告書―ハイバリアフィルム―」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</si>
</sst>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_);[Red]\(#,##0\)"/>
    <numFmt numFmtId="178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176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5" fillId="0" borderId="0" xfId="2" applyFont="1"/>
    <xf numFmtId="0" fontId="6" fillId="2" borderId="0" xfId="3" applyFont="1" applyFill="1"/>
    <xf numFmtId="0" fontId="4" fillId="0" borderId="0" xfId="3" applyFont="1"/>
    <xf numFmtId="0" fontId="4" fillId="0" borderId="0" xfId="3" applyFont="1" applyAlignment="1">
      <alignment vertical="center"/>
    </xf>
    <xf numFmtId="0" fontId="4" fillId="0" borderId="0" xfId="3" applyFont="1" applyAlignment="1"/>
    <xf numFmtId="0" fontId="4" fillId="3" borderId="0" xfId="3" applyFont="1" applyFill="1"/>
    <xf numFmtId="0" fontId="4" fillId="0" borderId="0" xfId="3"/>
    <xf numFmtId="9" fontId="4" fillId="0" borderId="0" xfId="3" applyNumberFormat="1"/>
    <xf numFmtId="0" fontId="3" fillId="4" borderId="1" xfId="4" applyFont="1" applyFill="1" applyBorder="1" applyAlignment="1">
      <alignment horizontal="center"/>
    </xf>
    <xf numFmtId="0" fontId="3" fillId="5" borderId="1" xfId="4" applyFont="1" applyFill="1" applyBorder="1" applyAlignment="1">
      <alignment horizontal="center"/>
    </xf>
    <xf numFmtId="0" fontId="4" fillId="6" borderId="1" xfId="3" applyFont="1" applyFill="1" applyBorder="1"/>
    <xf numFmtId="0" fontId="3" fillId="4" borderId="0" xfId="4" applyFont="1" applyFill="1" applyBorder="1" applyAlignment="1">
      <alignment horizontal="center"/>
    </xf>
    <xf numFmtId="0" fontId="9" fillId="3" borderId="0" xfId="0" applyFont="1" applyFill="1" applyBorder="1">
      <alignment vertical="center"/>
    </xf>
    <xf numFmtId="0" fontId="4" fillId="2" borderId="0" xfId="3" applyFont="1" applyFill="1"/>
    <xf numFmtId="0" fontId="4" fillId="0" borderId="0" xfId="3" applyFont="1" applyFill="1"/>
    <xf numFmtId="0" fontId="3" fillId="0" borderId="1" xfId="5" applyFont="1" applyFill="1" applyBorder="1" applyAlignment="1">
      <alignment wrapText="1"/>
    </xf>
    <xf numFmtId="0" fontId="7" fillId="0" borderId="1" xfId="6" applyFont="1" applyFill="1" applyBorder="1" applyAlignment="1">
      <alignment horizontal="right" wrapText="1"/>
    </xf>
    <xf numFmtId="177" fontId="3" fillId="0" borderId="1" xfId="7" applyNumberFormat="1" applyFont="1" applyFill="1" applyBorder="1" applyAlignment="1">
      <alignment horizontal="right" wrapText="1"/>
    </xf>
    <xf numFmtId="178" fontId="9" fillId="0" borderId="1" xfId="8" applyNumberFormat="1" applyFont="1" applyBorder="1" applyAlignment="1"/>
    <xf numFmtId="0" fontId="3" fillId="0" borderId="1" xfId="4" applyFont="1" applyFill="1" applyBorder="1" applyAlignment="1"/>
    <xf numFmtId="0" fontId="3" fillId="0" borderId="1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4" fillId="0" borderId="0" xfId="3" applyFont="1" applyAlignment="1">
      <alignment horizontal="right"/>
    </xf>
    <xf numFmtId="0" fontId="7" fillId="0" borderId="1" xfId="6" applyBorder="1"/>
    <xf numFmtId="0" fontId="4" fillId="0" borderId="0" xfId="3" applyFont="1" applyBorder="1"/>
    <xf numFmtId="0" fontId="0" fillId="7" borderId="1" xfId="0" applyFill="1" applyBorder="1">
      <alignment vertical="center"/>
    </xf>
    <xf numFmtId="0" fontId="3" fillId="8" borderId="1" xfId="5" applyFont="1" applyFill="1" applyBorder="1" applyAlignment="1">
      <alignment wrapText="1"/>
    </xf>
    <xf numFmtId="177" fontId="11" fillId="9" borderId="1" xfId="9" applyNumberFormat="1" applyFont="1" applyFill="1" applyBorder="1">
      <alignment vertical="center"/>
    </xf>
    <xf numFmtId="178" fontId="9" fillId="10" borderId="1" xfId="8" applyNumberFormat="1" applyFont="1" applyFill="1" applyBorder="1" applyAlignment="1"/>
    <xf numFmtId="0" fontId="3" fillId="8" borderId="1" xfId="4" applyFont="1" applyFill="1" applyBorder="1" applyAlignment="1"/>
    <xf numFmtId="0" fontId="3" fillId="9" borderId="1" xfId="4" applyFont="1" applyFill="1" applyBorder="1" applyAlignment="1"/>
    <xf numFmtId="177" fontId="3" fillId="8" borderId="0" xfId="4" applyNumberFormat="1" applyFont="1" applyFill="1" applyBorder="1" applyAlignment="1"/>
    <xf numFmtId="0" fontId="0" fillId="3" borderId="0" xfId="0" applyFill="1">
      <alignment vertical="center"/>
    </xf>
    <xf numFmtId="0" fontId="4" fillId="0" borderId="0" xfId="3" applyBorder="1"/>
    <xf numFmtId="178" fontId="9" fillId="9" borderId="1" xfId="8" applyNumberFormat="1" applyFont="1" applyFill="1" applyBorder="1" applyAlignment="1"/>
    <xf numFmtId="0" fontId="12" fillId="0" borderId="0" xfId="10" applyFont="1" applyFill="1" applyBorder="1" applyAlignment="1">
      <alignment wrapText="1"/>
    </xf>
    <xf numFmtId="0" fontId="4" fillId="3" borderId="0" xfId="3" applyFill="1"/>
    <xf numFmtId="177" fontId="0" fillId="0" borderId="0" xfId="0" applyNumberFormat="1">
      <alignment vertical="center"/>
    </xf>
  </cellXfs>
  <cellStyles count="11">
    <cellStyle name="パーセント 2" xfId="8"/>
    <cellStyle name="ハイパーリンク 2" xfId="2"/>
    <cellStyle name="桁区切り 2" xfId="7"/>
    <cellStyle name="桁区切り 3" xfId="9"/>
    <cellStyle name="標準" xfId="0" builtinId="0"/>
    <cellStyle name="標準 2" xfId="3"/>
    <cellStyle name="標準 2 5" xfId="1"/>
    <cellStyle name="標準_10_出願先国別_出願人国籍別中分類推移" xfId="10"/>
    <cellStyle name="標準_4202出願人国籍別family件数推移" xfId="6"/>
    <cellStyle name="標準_出願人国籍用 (2)" xfId="4"/>
    <cellStyle name="標準_図1-2-3" xf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7164638611196"/>
          <c:y val="0.34707273471557615"/>
          <c:w val="0.30384693732609391"/>
          <c:h val="0.41961615359208976"/>
        </c:manualLayout>
      </c:layout>
      <c:pieChart>
        <c:varyColors val="1"/>
        <c:ser>
          <c:idx val="0"/>
          <c:order val="0"/>
          <c:spPr>
            <a:ln w="6350">
              <a:noFill/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40-458D-B322-447295B5F0A5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40-458D-B322-447295B5F0A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40-458D-B322-447295B5F0A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40-458D-B322-447295B5F0A5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40-458D-B322-447295B5F0A5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40-458D-B322-447295B5F0A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40-458D-B322-447295B5F0A5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40-458D-B322-447295B5F0A5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40-458D-B322-447295B5F0A5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640-458D-B322-447295B5F0A5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640-458D-B322-447295B5F0A5}"/>
              </c:ext>
            </c:extLst>
          </c:dPt>
          <c:dLbls>
            <c:dLbl>
              <c:idx val="0"/>
              <c:layout>
                <c:manualLayout>
                  <c:x val="0.10780578331497859"/>
                  <c:y val="-2.4456200629424916E-2"/>
                </c:manualLayout>
              </c:layout>
              <c:tx>
                <c:strRef>
                  <c:f>出願人国籍別family件数推移!$W$11</c:f>
                  <c:strCache>
                    <c:ptCount val="1"/>
                    <c:pt idx="0">
                      <c:v>日本国籍
908件
86.3%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{ECB2AA6F-78FB-4DCF-B8E1-007AE11D19CA}</c15:txfldGUID>
                      <c15:f>出願人国籍別family件数推移!$W$11</c15:f>
                      <c15:dlblFieldTableCache>
                        <c:ptCount val="1"/>
                        <c:pt idx="0">
                          <c:v>日本国籍
908件
86.3%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640-458D-B322-447295B5F0A5}"/>
                </c:ext>
              </c:extLst>
            </c:dLbl>
            <c:dLbl>
              <c:idx val="1"/>
              <c:layout>
                <c:manualLayout>
                  <c:x val="-0.14721261782049802"/>
                  <c:y val="0.15150115702653641"/>
                </c:manualLayout>
              </c:layout>
              <c:tx>
                <c:strRef>
                  <c:f>出願人国籍別family件数推移!$W$12</c:f>
                  <c:strCache>
                    <c:ptCount val="1"/>
                    <c:pt idx="0">
                      <c:v>米国籍
55件
5.2%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{18AC0833-4AEF-404A-A0B2-A4A01A6C608D}</c15:txfldGUID>
                      <c15:f>出願人国籍別family件数推移!$W$12</c15:f>
                      <c15:dlblFieldTableCache>
                        <c:ptCount val="1"/>
                        <c:pt idx="0">
                          <c:v>米国籍
55件
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640-458D-B322-447295B5F0A5}"/>
                </c:ext>
              </c:extLst>
            </c:dLbl>
            <c:dLbl>
              <c:idx val="2"/>
              <c:layout>
                <c:manualLayout>
                  <c:x val="-0.15071062265236984"/>
                  <c:y val="-2.5824286422764253E-2"/>
                </c:manualLayout>
              </c:layout>
              <c:tx>
                <c:strRef>
                  <c:f>出願人国籍別family件数推移!$W$13</c:f>
                  <c:strCache>
                    <c:ptCount val="1"/>
                    <c:pt idx="0">
                      <c:v>欧州国籍
32件
3.0%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{6974AFF7-DC9B-4459-95E4-C10AFB46A510}</c15:txfldGUID>
                      <c15:f>出願人国籍別family件数推移!$W$13</c15:f>
                      <c15:dlblFieldTableCache>
                        <c:ptCount val="1"/>
                        <c:pt idx="0">
                          <c:v>欧州国籍
32件
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640-458D-B322-447295B5F0A5}"/>
                </c:ext>
              </c:extLst>
            </c:dLbl>
            <c:dLbl>
              <c:idx val="3"/>
              <c:layout>
                <c:manualLayout>
                  <c:x val="-0.10514820964969591"/>
                  <c:y val="-0.14667052083717794"/>
                </c:manualLayout>
              </c:layout>
              <c:tx>
                <c:strRef>
                  <c:f>出願人国籍別family件数推移!$W$14</c:f>
                  <c:strCache>
                    <c:ptCount val="1"/>
                    <c:pt idx="0">
                      <c:v>中国籍
31件
2.9%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{F2B4D950-BA5A-4D8C-BBD1-F596FBF18C40}</c15:txfldGUID>
                      <c15:f>出願人国籍別family件数推移!$W$14</c15:f>
                      <c15:dlblFieldTableCache>
                        <c:ptCount val="1"/>
                        <c:pt idx="0">
                          <c:v>中国籍
31件
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640-458D-B322-447295B5F0A5}"/>
                </c:ext>
              </c:extLst>
            </c:dLbl>
            <c:dLbl>
              <c:idx val="4"/>
              <c:layout>
                <c:manualLayout>
                  <c:x val="-3.7129387525571857E-2"/>
                  <c:y val="-0.16282733181709769"/>
                </c:manualLayout>
              </c:layout>
              <c:tx>
                <c:strRef>
                  <c:f>出願人国籍別family件数推移!$W$15</c:f>
                  <c:strCache>
                    <c:ptCount val="1"/>
                    <c:pt idx="0">
                      <c:v>韓国籍
20件
1.9%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{B2A786C2-D4E8-4F2F-BF94-998D1E6EEE9E}</c15:txfldGUID>
                      <c15:f>出願人国籍別family件数推移!$W$15</c15:f>
                      <c15:dlblFieldTableCache>
                        <c:ptCount val="1"/>
                        <c:pt idx="0">
                          <c:v>韓国籍
20件
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640-458D-B322-447295B5F0A5}"/>
                </c:ext>
              </c:extLst>
            </c:dLbl>
            <c:dLbl>
              <c:idx val="5"/>
              <c:layout>
                <c:manualLayout>
                  <c:x val="0.10619941962507605"/>
                  <c:y val="-0.1163372893223947"/>
                </c:manualLayout>
              </c:layout>
              <c:tx>
                <c:strRef>
                  <c:f>出願人国籍別family件数推移!$W$16</c:f>
                  <c:strCache>
                    <c:ptCount val="1"/>
                    <c:pt idx="0">
                      <c:v>ASEAN各国の国籍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{8672CD85-6D9C-4CDC-BCDE-6F1FB059C8EF}</c15:txfldGUID>
                      <c15:f>出願人国籍別family件数推移!$W$16</c15:f>
                      <c15:dlblFieldTableCache>
                        <c:ptCount val="1"/>
                        <c:pt idx="0">
                          <c:v>ASEAN各国の国籍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640-458D-B322-447295B5F0A5}"/>
                </c:ext>
              </c:extLst>
            </c:dLbl>
            <c:dLbl>
              <c:idx val="6"/>
              <c:layout>
                <c:manualLayout>
                  <c:x val="0.2252090475893872"/>
                  <c:y val="-2.0307901494101041E-2"/>
                </c:manualLayout>
              </c:layout>
              <c:tx>
                <c:strRef>
                  <c:f>出願人国籍別family件数推移!$W$17</c:f>
                  <c:strCache>
                    <c:ptCount val="1"/>
                    <c:pt idx="0">
                      <c:v>その他
5件
0.5%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{EEF8FEE3-801D-4647-8C25-99B816FA6F60}</c15:txfldGUID>
                      <c15:f>出願人国籍別family件数推移!$W$17</c15:f>
                      <c15:dlblFieldTableCache>
                        <c:ptCount val="1"/>
                        <c:pt idx="0">
                          <c:v>その他
5件
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640-458D-B322-447295B5F0A5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{F11F6368-94A3-4C0D-9D78-928878271B3F}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640-458D-B322-447295B5F0A5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{0BA10AAF-258E-478A-8824-35B5110197B7}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640-458D-B322-447295B5F0A5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{5AB6B2BC-6A9D-4993-8B5A-E4E7E30373AA}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640-458D-B322-447295B5F0A5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{9280F8FB-6EF8-4836-9DD3-4AC0DE51A8EB}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640-458D-B322-447295B5F0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出願人国籍別family件数推移!$U$11:$U$17</c:f>
              <c:numCache>
                <c:formatCode>#,##0_);[Red]\(#,##0\)</c:formatCode>
                <c:ptCount val="7"/>
                <c:pt idx="0">
                  <c:v>908</c:v>
                </c:pt>
                <c:pt idx="1">
                  <c:v>55</c:v>
                </c:pt>
                <c:pt idx="2">
                  <c:v>32</c:v>
                </c:pt>
                <c:pt idx="3">
                  <c:v>31</c:v>
                </c:pt>
                <c:pt idx="4">
                  <c:v>20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40-458D-B322-447295B5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9545843607473E-2"/>
          <c:y val="3.3003242241778599E-2"/>
          <c:w val="0.89305419080936155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出願人国籍別family件数推移!$X$35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出願人国籍別family件数推移!$E$35:$T$35</c:f>
              <c:numCache>
                <c:formatCode>General</c:formatCode>
                <c:ptCount val="16"/>
                <c:pt idx="0">
                  <c:v>166</c:v>
                </c:pt>
                <c:pt idx="1">
                  <c:v>155</c:v>
                </c:pt>
                <c:pt idx="2">
                  <c:v>165</c:v>
                </c:pt>
                <c:pt idx="3">
                  <c:v>184</c:v>
                </c:pt>
                <c:pt idx="4">
                  <c:v>154</c:v>
                </c:pt>
                <c:pt idx="5">
                  <c:v>154</c:v>
                </c:pt>
                <c:pt idx="6">
                  <c:v>107</c:v>
                </c:pt>
                <c:pt idx="7">
                  <c:v>119</c:v>
                </c:pt>
                <c:pt idx="8">
                  <c:v>84</c:v>
                </c:pt>
                <c:pt idx="9">
                  <c:v>124</c:v>
                </c:pt>
                <c:pt idx="10">
                  <c:v>125</c:v>
                </c:pt>
                <c:pt idx="11">
                  <c:v>93</c:v>
                </c:pt>
                <c:pt idx="12">
                  <c:v>112</c:v>
                </c:pt>
                <c:pt idx="13">
                  <c:v>77</c:v>
                </c:pt>
                <c:pt idx="14">
                  <c:v>100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A-47E0-9F7C-BC54AE9B782F}"/>
            </c:ext>
          </c:extLst>
        </c:ser>
        <c:ser>
          <c:idx val="1"/>
          <c:order val="1"/>
          <c:tx>
            <c:strRef>
              <c:f>出願人国籍別family件数推移!$X$36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出願人国籍別family件数推移!$E$36:$T$36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19</c:v>
                </c:pt>
                <c:pt idx="5">
                  <c:v>11</c:v>
                </c:pt>
                <c:pt idx="6">
                  <c:v>6</c:v>
                </c:pt>
                <c:pt idx="7">
                  <c:v>2</c:v>
                </c:pt>
                <c:pt idx="8">
                  <c:v>18</c:v>
                </c:pt>
                <c:pt idx="9">
                  <c:v>7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A-47E0-9F7C-BC54AE9B782F}"/>
            </c:ext>
          </c:extLst>
        </c:ser>
        <c:ser>
          <c:idx val="2"/>
          <c:order val="2"/>
          <c:tx>
            <c:strRef>
              <c:f>出願人国籍別family件数推移!$X$37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出願人国籍別family件数推移!$E$37:$T$37</c:f>
              <c:numCache>
                <c:formatCode>General</c:formatCode>
                <c:ptCount val="16"/>
                <c:pt idx="0">
                  <c:v>3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8</c:v>
                </c:pt>
                <c:pt idx="6">
                  <c:v>4</c:v>
                </c:pt>
                <c:pt idx="7">
                  <c:v>18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A-47E0-9F7C-BC54AE9B782F}"/>
            </c:ext>
          </c:extLst>
        </c:ser>
        <c:ser>
          <c:idx val="3"/>
          <c:order val="3"/>
          <c:tx>
            <c:strRef>
              <c:f>出願人国籍別family件数推移!$X$38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出願人国籍別family件数推移!$E$38:$T$38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5A-47E0-9F7C-BC54AE9B782F}"/>
            </c:ext>
          </c:extLst>
        </c:ser>
        <c:ser>
          <c:idx val="4"/>
          <c:order val="4"/>
          <c:tx>
            <c:strRef>
              <c:f>出願人国籍別family件数推移!$X$39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出願人国籍別family件数推移!$E$39:$T$39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10</c:v>
                </c:pt>
                <c:pt idx="9">
                  <c:v>7</c:v>
                </c:pt>
                <c:pt idx="10">
                  <c:v>23</c:v>
                </c:pt>
                <c:pt idx="11">
                  <c:v>27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5A-47E0-9F7C-BC54AE9B782F}"/>
            </c:ext>
          </c:extLst>
        </c:ser>
        <c:ser>
          <c:idx val="5"/>
          <c:order val="5"/>
          <c:tx>
            <c:strRef>
              <c:f>出願人国籍別family件数推移!$X$40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出願人国籍別family件数推移!$E$40:$T$40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A-47E0-9F7C-BC54AE9B782F}"/>
            </c:ext>
          </c:extLst>
        </c:ser>
        <c:ser>
          <c:idx val="7"/>
          <c:order val="6"/>
          <c:tx>
            <c:strRef>
              <c:f>出願人国籍別family件数推移!$X$41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出願人国籍別family件数推移!$E$41:$T$41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5A-47E0-9F7C-BC54AE9B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38976"/>
        <c:axId val="198240896"/>
      </c:barChart>
      <c:lineChart>
        <c:grouping val="standard"/>
        <c:varyColors val="0"/>
        <c:ser>
          <c:idx val="6"/>
          <c:order val="7"/>
          <c:tx>
            <c:strRef>
              <c:f>出願人国籍別family件数推移!$X$42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F15A-47E0-9F7C-BC54AE9B78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F15A-47E0-9F7C-BC54AE9B782F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F15A-47E0-9F7C-BC54AE9B782F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F15A-47E0-9F7C-BC54AE9B782F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F15A-47E0-9F7C-BC54AE9B782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F15A-47E0-9F7C-BC54AE9B782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F15A-47E0-9F7C-BC54AE9B782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F15A-47E0-9F7C-BC54AE9B782F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F15A-47E0-9F7C-BC54AE9B782F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F15A-47E0-9F7C-BC54AE9B782F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出願人国籍別family件数推移!$E$42:$T$42</c:f>
              <c:numCache>
                <c:formatCode>#,##0_);[Red]\(#,##0\)</c:formatCode>
                <c:ptCount val="16"/>
                <c:pt idx="0">
                  <c:v>183</c:v>
                </c:pt>
                <c:pt idx="1">
                  <c:v>180</c:v>
                </c:pt>
                <c:pt idx="2">
                  <c:v>195</c:v>
                </c:pt>
                <c:pt idx="3">
                  <c:v>214</c:v>
                </c:pt>
                <c:pt idx="4">
                  <c:v>193</c:v>
                </c:pt>
                <c:pt idx="5">
                  <c:v>178</c:v>
                </c:pt>
                <c:pt idx="6">
                  <c:v>128</c:v>
                </c:pt>
                <c:pt idx="7">
                  <c:v>142</c:v>
                </c:pt>
                <c:pt idx="8">
                  <c:v>125</c:v>
                </c:pt>
                <c:pt idx="9">
                  <c:v>150</c:v>
                </c:pt>
                <c:pt idx="10">
                  <c:v>173</c:v>
                </c:pt>
                <c:pt idx="11">
                  <c:v>147</c:v>
                </c:pt>
                <c:pt idx="12">
                  <c:v>145</c:v>
                </c:pt>
                <c:pt idx="13">
                  <c:v>107</c:v>
                </c:pt>
                <c:pt idx="14">
                  <c:v>129</c:v>
                </c:pt>
                <c:pt idx="1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15A-47E0-9F7C-BC54AE9B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38976"/>
        <c:axId val="198240896"/>
      </c:lineChart>
      <c:catAx>
        <c:axId val="19823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251513023182031"/>
              <c:y val="0.81305286839145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240896"/>
        <c:crosses val="autoZero"/>
        <c:auto val="1"/>
        <c:lblAlgn val="ctr"/>
        <c:lblOffset val="100"/>
        <c:noMultiLvlLbl val="0"/>
      </c:catAx>
      <c:valAx>
        <c:axId val="19824089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238976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1023255996840859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991207504093186"/>
          <c:y val="0.32003572899248983"/>
          <c:w val="0.30119883850745699"/>
          <c:h val="0.41575372420307743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1B-41F4-897B-042E916FD06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1B-41F4-897B-042E916FD06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1B-41F4-897B-042E916FD06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1B-41F4-897B-042E916FD06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1B-41F4-897B-042E916FD06B}"/>
              </c:ext>
            </c:extLst>
          </c:dPt>
          <c:dPt>
            <c:idx val="5"/>
            <c:bubble3D val="0"/>
            <c:spPr>
              <a:pattFill prst="ltUpDiag"/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1B-41F4-897B-042E916FD06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31B-41F4-897B-042E916FD06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31B-41F4-897B-042E916FD06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31B-41F4-897B-042E916FD06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31B-41F4-897B-042E916FD06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31B-41F4-897B-042E916FD06B}"/>
              </c:ext>
            </c:extLst>
          </c:dPt>
          <c:dLbls>
            <c:dLbl>
              <c:idx val="0"/>
              <c:layout>
                <c:manualLayout>
                  <c:x val="5.1712014242035038E-2"/>
                  <c:y val="-8.3540386444692083E-2"/>
                </c:manualLayout>
              </c:layout>
              <c:tx>
                <c:strRef>
                  <c:f>出願人国籍別family件数推移!$W$35</c:f>
                  <c:strCache>
                    <c:ptCount val="1"/>
                    <c:pt idx="0">
                      <c:v>日本国籍
1,950件
80.0%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{ECADB874-BB92-4E09-8845-BB229374FD76}</c15:txfldGUID>
                      <c15:f>出願人国籍別family件数推移!$W$35</c15:f>
                      <c15:dlblFieldTableCache>
                        <c:ptCount val="1"/>
                        <c:pt idx="0">
                          <c:v>日本国籍
1,950件
80.0%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1B-41F4-897B-042E916FD06B}"/>
                </c:ext>
              </c:extLst>
            </c:dLbl>
            <c:dLbl>
              <c:idx val="1"/>
              <c:layout>
                <c:manualLayout>
                  <c:x val="-5.1835765787824437E-2"/>
                  <c:y val="0.21452428856282138"/>
                </c:manualLayout>
              </c:layout>
              <c:tx>
                <c:strRef>
                  <c:f>出願人国籍別family件数推移!$W$36</c:f>
                  <c:strCache>
                    <c:ptCount val="1"/>
                    <c:pt idx="0">
                      <c:v>米国籍
147件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{9E787DCD-5EF9-4E63-B706-6DD0589817C4}</c15:txfldGUID>
                      <c15:f>出願人国籍別family件数推移!$W$36</c15:f>
                      <c15:dlblFieldTableCache>
                        <c:ptCount val="1"/>
                        <c:pt idx="0">
                          <c:v>米国籍
147件
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31B-41F4-897B-042E916FD06B}"/>
                </c:ext>
              </c:extLst>
            </c:dLbl>
            <c:dLbl>
              <c:idx val="2"/>
              <c:layout>
                <c:manualLayout>
                  <c:x val="-0.10022394610089817"/>
                  <c:y val="0.11991670525489476"/>
                </c:manualLayout>
              </c:layout>
              <c:tx>
                <c:strRef>
                  <c:f>出願人国籍別family件数推移!$W$37</c:f>
                  <c:strCache>
                    <c:ptCount val="1"/>
                    <c:pt idx="0">
                      <c:v>欧州国籍
149件
6.1%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{041B2639-A015-493A-A9BB-6B01077AE6D0}</c15:txfldGUID>
                      <c15:f>出願人国籍別family件数推移!$W$37</c15:f>
                      <c15:dlblFieldTableCache>
                        <c:ptCount val="1"/>
                        <c:pt idx="0">
                          <c:v>欧州国籍
149件
6.1%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31B-41F4-897B-042E916FD06B}"/>
                </c:ext>
              </c:extLst>
            </c:dLbl>
            <c:dLbl>
              <c:idx val="3"/>
              <c:layout>
                <c:manualLayout>
                  <c:x val="-0.13892176813105922"/>
                  <c:y val="-5.6370107696430978E-2"/>
                </c:manualLayout>
              </c:layout>
              <c:tx>
                <c:strRef>
                  <c:f>出願人国籍別family件数推移!$W$38</c:f>
                  <c:strCache>
                    <c:ptCount val="1"/>
                    <c:pt idx="0">
                      <c:v>中国籍
17件
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{7212C6C1-F8DF-4691-B9F8-2E49E47905E0}</c15:txfldGUID>
                      <c15:f>出願人国籍別family件数推移!$W$38</c15:f>
                      <c15:dlblFieldTableCache>
                        <c:ptCount val="1"/>
                        <c:pt idx="0">
                          <c:v>中国籍
17件
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31B-41F4-897B-042E916FD06B}"/>
                </c:ext>
              </c:extLst>
            </c:dLbl>
            <c:dLbl>
              <c:idx val="4"/>
              <c:layout>
                <c:manualLayout>
                  <c:x val="-6.2388015900305752E-2"/>
                  <c:y val="-0.1273768203279374"/>
                </c:manualLayout>
              </c:layout>
              <c:tx>
                <c:strRef>
                  <c:f>出願人国籍別family件数推移!$W$39</c:f>
                  <c:strCache>
                    <c:ptCount val="1"/>
                    <c:pt idx="0">
                      <c:v>韓国籍
141件
5.8%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{BE90AEB2-27EA-4FBE-968C-F04FD57863B6}</c15:txfldGUID>
                      <c15:f>出願人国籍別family件数推移!$W$39</c15:f>
                      <c15:dlblFieldTableCache>
                        <c:ptCount val="1"/>
                        <c:pt idx="0">
                          <c:v>韓国籍
141件
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31B-41F4-897B-042E916FD06B}"/>
                </c:ext>
              </c:extLst>
            </c:dLbl>
            <c:dLbl>
              <c:idx val="5"/>
              <c:layout>
                <c:manualLayout>
                  <c:x val="7.5601808186871899E-2"/>
                  <c:y val="-0.14019235081553236"/>
                </c:manualLayout>
              </c:layout>
              <c:tx>
                <c:strRef>
                  <c:f>出願人国籍別family件数推移!$W$40</c:f>
                  <c:strCache>
                    <c:ptCount val="1"/>
                    <c:pt idx="0">
                      <c:v>ASEAN各国の国籍
6件
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{18C20763-EC60-4894-989C-A79FD9617129}</c15:txfldGUID>
                      <c15:f>出願人国籍別family件数推移!$W$40</c15:f>
                      <c15:dlblFieldTableCache>
                        <c:ptCount val="1"/>
                        <c:pt idx="0">
                          <c:v>ASEAN各国の国籍
6件
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31B-41F4-897B-042E916FD06B}"/>
                </c:ext>
              </c:extLst>
            </c:dLbl>
            <c:dLbl>
              <c:idx val="6"/>
              <c:layout>
                <c:manualLayout>
                  <c:x val="0.20837837742276799"/>
                  <c:y val="6.6348904368290801E-2"/>
                </c:manualLayout>
              </c:layout>
              <c:tx>
                <c:strRef>
                  <c:f>出願人国籍別family件数推移!$W$41</c:f>
                  <c:strCache>
                    <c:ptCount val="1"/>
                    <c:pt idx="0">
                      <c:v>その他
29件
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{2EF6FE60-8E33-4ECD-A62C-C106F14AF27D}</c15:txfldGUID>
                      <c15:f>出願人国籍別family件数推移!$W$41</c15:f>
                      <c15:dlblFieldTableCache>
                        <c:ptCount val="1"/>
                        <c:pt idx="0">
                          <c:v>その他
29件
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31B-41F4-897B-042E916FD06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{93108C0B-82D1-49E8-BB67-878583C41B60}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31B-41F4-897B-042E916FD06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{694ABE0D-05D3-458D-A8C1-64FF9D0CE330}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31B-41F4-897B-042E916FD06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{05D003AD-61B2-42BA-909E-723806C2546C}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31B-41F4-897B-042E916FD06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{15122043-11F3-4736-B308-F2B40506CC10}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31B-41F4-897B-042E916FD06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出願人国籍別family件数推移!$U$35:$U$41</c:f>
              <c:numCache>
                <c:formatCode>#,##0_);[Red]\(#,##0\)</c:formatCode>
                <c:ptCount val="7"/>
                <c:pt idx="0">
                  <c:v>1950</c:v>
                </c:pt>
                <c:pt idx="1">
                  <c:v>147</c:v>
                </c:pt>
                <c:pt idx="2">
                  <c:v>149</c:v>
                </c:pt>
                <c:pt idx="3">
                  <c:v>17</c:v>
                </c:pt>
                <c:pt idx="4">
                  <c:v>141</c:v>
                </c:pt>
                <c:pt idx="5">
                  <c:v>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31B-41F4-897B-042E916F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325765529308837"/>
          <c:y val="0.22685185185185186"/>
          <c:w val="0.30555555555555558"/>
          <c:h val="0.509259259259259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04-4588-8FE1-E88551C95D81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04-4588-8FE1-E88551C95D81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E04-4588-8FE1-E88551C95D81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E04-4588-8FE1-E88551C95D81}"/>
              </c:ext>
            </c:extLst>
          </c:dPt>
          <c:dLbls>
            <c:dLbl>
              <c:idx val="0"/>
              <c:layout>
                <c:manualLayout>
                  <c:x val="2.8711286089238845E-2"/>
                  <c:y val="-2.8453995333916595E-2"/>
                </c:manualLayout>
              </c:layout>
              <c:tx>
                <c:strRef>
                  <c:f>出願人国籍別family件数推移!$A$12</c:f>
                  <c:strCache>
                    <c:ptCount val="1"/>
                    <c:pt idx="0">
                      <c:v>カテゴリー1
1,052件
20.1%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{D9D251D9-83E0-4339-9C56-BB294EEB3041}</c15:txfldGUID>
                      <c15:f>出願人国籍別family件数推移!$A$12</c15:f>
                      <c15:dlblFieldTableCache>
                        <c:ptCount val="1"/>
                        <c:pt idx="0">
                          <c:v>カテゴリー1
1,052件
20.1%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E04-4588-8FE1-E88551C95D81}"/>
                </c:ext>
              </c:extLst>
            </c:dLbl>
            <c:dLbl>
              <c:idx val="1"/>
              <c:layout>
                <c:manualLayout>
                  <c:x val="5.6572834645669291E-2"/>
                  <c:y val="-9.0751676873724124E-2"/>
                </c:manualLayout>
              </c:layout>
              <c:tx>
                <c:strRef>
                  <c:f>出願人国籍別family件数推移!$A$20</c:f>
                  <c:strCache>
                    <c:ptCount val="1"/>
                    <c:pt idx="0">
                      <c:v>カテゴリー2
1,198件
22.9%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{AD70DF97-8B50-4274-A16D-332FB87E3E1D}</c15:txfldGUID>
                      <c15:f>出願人国籍別family件数推移!$A$20</c15:f>
                      <c15:dlblFieldTableCache>
                        <c:ptCount val="1"/>
                        <c:pt idx="0">
                          <c:v>カテゴリー2
1,198件
22.9%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04-4588-8FE1-E88551C95D81}"/>
                </c:ext>
              </c:extLst>
            </c:dLbl>
            <c:dLbl>
              <c:idx val="2"/>
              <c:layout>
                <c:manualLayout>
                  <c:x val="5.567760279965004E-2"/>
                  <c:y val="3.7310864383229871E-2"/>
                </c:manualLayout>
              </c:layout>
              <c:tx>
                <c:strRef>
                  <c:f>出願人国籍別family件数推移!$A$28</c:f>
                  <c:strCache>
                    <c:ptCount val="1"/>
                    <c:pt idx="0">
                      <c:v>カテゴリー3
542件
10.4%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{69937220-B36C-4039-AD3A-EBD28E590926}</c15:txfldGUID>
                      <c15:f>出願人国籍別family件数推移!$A$28</c15:f>
                      <c15:dlblFieldTableCache>
                        <c:ptCount val="1"/>
                        <c:pt idx="0">
                          <c:v>カテゴリー3
542件
10.4%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E04-4588-8FE1-E88551C95D81}"/>
                </c:ext>
              </c:extLst>
            </c:dLbl>
            <c:dLbl>
              <c:idx val="3"/>
              <c:layout>
                <c:manualLayout>
                  <c:x val="-1.7061023622047245E-2"/>
                  <c:y val="-0.1393325600071384"/>
                </c:manualLayout>
              </c:layout>
              <c:tx>
                <c:strRef>
                  <c:f>出願人国籍別family件数推移!$A$36</c:f>
                  <c:strCache>
                    <c:ptCount val="1"/>
                    <c:pt idx="0">
                      <c:v>カテゴリー外
2,439件
46.6%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{176FB87A-ABA3-4F64-91BF-30A57F92F2B9}</c15:txfldGUID>
                      <c15:f>出願人国籍別family件数推移!$A$36</c15:f>
                      <c15:dlblFieldTableCache>
                        <c:ptCount val="1"/>
                        <c:pt idx="0">
                          <c:v>カテゴリー外
2,439件
46.6%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E04-4588-8FE1-E88551C95D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(出願人国籍別family件数推移!$U$18,出願人国籍別family件数推移!$U$26,出願人国籍別family件数推移!$U$34,出願人国籍別family件数推移!$U$42)</c:f>
              <c:numCache>
                <c:formatCode>#,##0_);[Red]\(#,##0\)</c:formatCode>
                <c:ptCount val="4"/>
                <c:pt idx="0">
                  <c:v>1052</c:v>
                </c:pt>
                <c:pt idx="1">
                  <c:v>1198</c:v>
                </c:pt>
                <c:pt idx="2">
                  <c:v>542</c:v>
                </c:pt>
                <c:pt idx="3">
                  <c:v>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04-4588-8FE1-E88551C95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270196228268281"/>
          <c:y val="0.30844844082545286"/>
          <c:w val="0.3066437489608303"/>
          <c:h val="0.42347858298110208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6A-4FC3-A039-549F04AE677A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6A-4FC3-A039-549F04AE677A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6A-4FC3-A039-549F04AE677A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6A-4FC3-A039-549F04AE677A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6A-4FC3-A039-549F04AE677A}"/>
              </c:ext>
            </c:extLst>
          </c:dPt>
          <c:dPt>
            <c:idx val="5"/>
            <c:bubble3D val="0"/>
            <c:spPr>
              <a:pattFill prst="ltUpDiag">
                <a:fgClr>
                  <a:schemeClr val="tx1"/>
                </a:fgClr>
                <a:bgClr>
                  <a:srgbClr val="FFFF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6A-4FC3-A039-549F04AE677A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6A-4FC3-A039-549F04AE677A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6A-4FC3-A039-549F04AE677A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6A-4FC3-A039-549F04AE677A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6A-4FC3-A039-549F04AE677A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6A-4FC3-A039-549F04AE677A}"/>
              </c:ext>
            </c:extLst>
          </c:dPt>
          <c:dLbls>
            <c:dLbl>
              <c:idx val="0"/>
              <c:layout>
                <c:manualLayout>
                  <c:x val="5.4508311323092661E-2"/>
                  <c:y val="2.2847998867380082E-2"/>
                </c:manualLayout>
              </c:layout>
              <c:tx>
                <c:strRef>
                  <c:f>出願人国籍別family件数推移!$W$3</c:f>
                  <c:strCache>
                    <c:ptCount val="1"/>
                    <c:pt idx="0">
                      <c:v>日本国籍
4,320件
82.6%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{435A7385-AECC-4EF7-BAE0-0C44F0B136B3}</c15:txfldGUID>
                      <c15:f>出願人国籍別family件数推移!$W$3</c15:f>
                      <c15:dlblFieldTableCache>
                        <c:ptCount val="1"/>
                        <c:pt idx="0">
                          <c:v>日本国籍
4,320件
82.6%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76A-4FC3-A039-549F04AE677A}"/>
                </c:ext>
              </c:extLst>
            </c:dLbl>
            <c:dLbl>
              <c:idx val="1"/>
              <c:layout>
                <c:manualLayout>
                  <c:x val="-8.8305129744460337E-2"/>
                  <c:y val="0.22248840446205057"/>
                </c:manualLayout>
              </c:layout>
              <c:tx>
                <c:strRef>
                  <c:f>出願人国籍別family件数推移!$W$4</c:f>
                  <c:strCache>
                    <c:ptCount val="1"/>
                    <c:pt idx="0">
                      <c:v>米国籍
275件
5.3%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{AA4D4B4A-ED10-480C-BF2F-430AB4F13A55}</c15:txfldGUID>
                      <c15:f>出願人国籍別family件数推移!$W$4</c15:f>
                      <c15:dlblFieldTableCache>
                        <c:ptCount val="1"/>
                        <c:pt idx="0">
                          <c:v>米国籍
275件
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76A-4FC3-A039-549F04AE677A}"/>
                </c:ext>
              </c:extLst>
            </c:dLbl>
            <c:dLbl>
              <c:idx val="2"/>
              <c:layout>
                <c:manualLayout>
                  <c:x val="-0.12546455633406797"/>
                  <c:y val="9.237682835995828E-2"/>
                </c:manualLayout>
              </c:layout>
              <c:tx>
                <c:strRef>
                  <c:f>出願人国籍別family件数推移!$W$5</c:f>
                  <c:strCache>
                    <c:ptCount val="1"/>
                    <c:pt idx="0">
                      <c:v>欧州国籍
224件
4.3%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{E120995F-B1FF-491A-9B61-759371D54A79}</c15:txfldGUID>
                      <c15:f>出願人国籍別family件数推移!$W$5</c15:f>
                      <c15:dlblFieldTableCache>
                        <c:ptCount val="1"/>
                        <c:pt idx="0">
                          <c:v>欧州国籍
224件
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76A-4FC3-A039-549F04AE677A}"/>
                </c:ext>
              </c:extLst>
            </c:dLbl>
            <c:dLbl>
              <c:idx val="3"/>
              <c:layout>
                <c:manualLayout>
                  <c:x val="-6.3071432452526124E-2"/>
                  <c:y val="-4.8184470501740066E-2"/>
                </c:manualLayout>
              </c:layout>
              <c:tx>
                <c:strRef>
                  <c:f>出願人国籍別family件数推移!$W$6</c:f>
                  <c:strCache>
                    <c:ptCount val="1"/>
                    <c:pt idx="0">
                      <c:v>中国籍
82件
1.6%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{1101E0E3-766F-48D2-8BB7-A42E216785A2}</c15:txfldGUID>
                      <c15:f>出願人国籍別family件数推移!$W$6</c15:f>
                      <c15:dlblFieldTableCache>
                        <c:ptCount val="1"/>
                        <c:pt idx="0">
                          <c:v>中国籍
82件
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76A-4FC3-A039-549F04AE677A}"/>
                </c:ext>
              </c:extLst>
            </c:dLbl>
            <c:dLbl>
              <c:idx val="4"/>
              <c:layout>
                <c:manualLayout>
                  <c:x val="-1.1883321207269933E-2"/>
                  <c:y val="-0.11949885294290236"/>
                </c:manualLayout>
              </c:layout>
              <c:tx>
                <c:strRef>
                  <c:f>出願人国籍別family件数推移!$W$7</c:f>
                  <c:strCache>
                    <c:ptCount val="1"/>
                    <c:pt idx="0">
                      <c:v>韓国籍
275件
5.3%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{5E118A94-DB70-4F39-86B7-A34BC8DB1BFC}</c15:txfldGUID>
                      <c15:f>出願人国籍別family件数推移!$W$7</c15:f>
                      <c15:dlblFieldTableCache>
                        <c:ptCount val="1"/>
                        <c:pt idx="0">
                          <c:v>韓国籍
275件
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76A-4FC3-A039-549F04AE677A}"/>
                </c:ext>
              </c:extLst>
            </c:dLbl>
            <c:dLbl>
              <c:idx val="5"/>
              <c:layout>
                <c:manualLayout>
                  <c:x val="9.8067825556087132E-2"/>
                  <c:y val="-5.5898580840901983E-2"/>
                </c:manualLayout>
              </c:layout>
              <c:tx>
                <c:strRef>
                  <c:f>出願人国籍別family件数推移!$W$8</c:f>
                  <c:strCache>
                    <c:ptCount val="1"/>
                    <c:pt idx="0">
                      <c:v>ASEAN各国の国籍
11件
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{5CAB4EAC-1DC6-4ABB-ADE1-E5960AC5C779}</c15:txfldGUID>
                      <c15:f>出願人国籍別family件数推移!$W$8</c15:f>
                      <c15:dlblFieldTableCache>
                        <c:ptCount val="1"/>
                        <c:pt idx="0">
                          <c:v>ASEAN各国の国籍
11件
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76A-4FC3-A039-549F04AE677A}"/>
                </c:ext>
              </c:extLst>
            </c:dLbl>
            <c:dLbl>
              <c:idx val="6"/>
              <c:layout>
                <c:manualLayout>
                  <c:x val="0.21118323431485975"/>
                  <c:y val="9.0006957788485095E-2"/>
                </c:manualLayout>
              </c:layout>
              <c:tx>
                <c:strRef>
                  <c:f>出願人国籍別family件数推移!$W$9</c:f>
                  <c:strCache>
                    <c:ptCount val="1"/>
                    <c:pt idx="0">
                      <c:v>その他
44件
0.8%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{021E81BD-C676-4614-806E-C66A1B7E6586}</c15:txfldGUID>
                      <c15:f>出願人国籍別family件数推移!$W$9</c15:f>
                      <c15:dlblFieldTableCache>
                        <c:ptCount val="1"/>
                        <c:pt idx="0">
                          <c:v>その他
44件
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76A-4FC3-A039-549F04AE677A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{53F92957-8627-4FE3-B9B5-17DC1832C137}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76A-4FC3-A039-549F04AE677A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{9F06CC19-5366-4B75-897E-8A3070FABFFF}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76A-4FC3-A039-549F04AE677A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{7F466518-E367-416D-AF57-5CC52E024A37}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276A-4FC3-A039-549F04AE677A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{815D2D25-B709-46DB-9F97-335697C5ED8F}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276A-4FC3-A039-549F04AE677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出願人国籍別family件数推移!$U$3:$U$9</c:f>
              <c:numCache>
                <c:formatCode>#,##0_);[Red]\(#,##0\)</c:formatCode>
                <c:ptCount val="7"/>
                <c:pt idx="0">
                  <c:v>4320</c:v>
                </c:pt>
                <c:pt idx="1">
                  <c:v>275</c:v>
                </c:pt>
                <c:pt idx="2">
                  <c:v>224</c:v>
                </c:pt>
                <c:pt idx="3">
                  <c:v>82</c:v>
                </c:pt>
                <c:pt idx="4">
                  <c:v>275</c:v>
                </c:pt>
                <c:pt idx="5">
                  <c:v>11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6A-4FC3-A039-549F04AE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71115142641931E-2"/>
          <c:y val="3.3003215023653963E-2"/>
          <c:w val="0.88952083971984774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出願人国籍別family件数推移!$X$3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出願人国籍別family件数推移!$E$3:$T$3</c:f>
              <c:numCache>
                <c:formatCode>General</c:formatCode>
                <c:ptCount val="16"/>
                <c:pt idx="0">
                  <c:v>280</c:v>
                </c:pt>
                <c:pt idx="1">
                  <c:v>278</c:v>
                </c:pt>
                <c:pt idx="2">
                  <c:v>299</c:v>
                </c:pt>
                <c:pt idx="3">
                  <c:v>293</c:v>
                </c:pt>
                <c:pt idx="4">
                  <c:v>317</c:v>
                </c:pt>
                <c:pt idx="5">
                  <c:v>292</c:v>
                </c:pt>
                <c:pt idx="6">
                  <c:v>224</c:v>
                </c:pt>
                <c:pt idx="7">
                  <c:v>262</c:v>
                </c:pt>
                <c:pt idx="8">
                  <c:v>246</c:v>
                </c:pt>
                <c:pt idx="9">
                  <c:v>362</c:v>
                </c:pt>
                <c:pt idx="10">
                  <c:v>323</c:v>
                </c:pt>
                <c:pt idx="11">
                  <c:v>250</c:v>
                </c:pt>
                <c:pt idx="12">
                  <c:v>274</c:v>
                </c:pt>
                <c:pt idx="13">
                  <c:v>258</c:v>
                </c:pt>
                <c:pt idx="14">
                  <c:v>235</c:v>
                </c:pt>
                <c:pt idx="1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2-4277-A799-6D51526A8798}"/>
            </c:ext>
          </c:extLst>
        </c:ser>
        <c:ser>
          <c:idx val="1"/>
          <c:order val="1"/>
          <c:tx>
            <c:strRef>
              <c:f>出願人国籍別family件数推移!$X$4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出願人国籍別family件数推移!$E$4:$T$4</c:f>
              <c:numCache>
                <c:formatCode>General</c:formatCode>
                <c:ptCount val="16"/>
                <c:pt idx="0">
                  <c:v>17</c:v>
                </c:pt>
                <c:pt idx="1">
                  <c:v>21</c:v>
                </c:pt>
                <c:pt idx="2">
                  <c:v>19</c:v>
                </c:pt>
                <c:pt idx="3">
                  <c:v>17</c:v>
                </c:pt>
                <c:pt idx="4">
                  <c:v>26</c:v>
                </c:pt>
                <c:pt idx="5">
                  <c:v>19</c:v>
                </c:pt>
                <c:pt idx="6">
                  <c:v>12</c:v>
                </c:pt>
                <c:pt idx="7">
                  <c:v>8</c:v>
                </c:pt>
                <c:pt idx="8">
                  <c:v>30</c:v>
                </c:pt>
                <c:pt idx="9">
                  <c:v>18</c:v>
                </c:pt>
                <c:pt idx="10">
                  <c:v>13</c:v>
                </c:pt>
                <c:pt idx="11">
                  <c:v>28</c:v>
                </c:pt>
                <c:pt idx="12">
                  <c:v>17</c:v>
                </c:pt>
                <c:pt idx="13">
                  <c:v>20</c:v>
                </c:pt>
                <c:pt idx="14">
                  <c:v>6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2-4277-A799-6D51526A8798}"/>
            </c:ext>
          </c:extLst>
        </c:ser>
        <c:ser>
          <c:idx val="2"/>
          <c:order val="2"/>
          <c:tx>
            <c:strRef>
              <c:f>出願人国籍別family件数推移!$X$5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出願人国籍別family件数推移!$E$5:$T$5</c:f>
              <c:numCache>
                <c:formatCode>General</c:formatCode>
                <c:ptCount val="16"/>
                <c:pt idx="0">
                  <c:v>6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12</c:v>
                </c:pt>
                <c:pt idx="6">
                  <c:v>7</c:v>
                </c:pt>
                <c:pt idx="7">
                  <c:v>26</c:v>
                </c:pt>
                <c:pt idx="8">
                  <c:v>22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17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2-4277-A799-6D51526A8798}"/>
            </c:ext>
          </c:extLst>
        </c:ser>
        <c:ser>
          <c:idx val="3"/>
          <c:order val="3"/>
          <c:tx>
            <c:strRef>
              <c:f>出願人国籍別family件数推移!$X$6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出願人国籍別family件数推移!$E$6:$T$6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17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2-4277-A799-6D51526A8798}"/>
            </c:ext>
          </c:extLst>
        </c:ser>
        <c:ser>
          <c:idx val="4"/>
          <c:order val="4"/>
          <c:tx>
            <c:strRef>
              <c:f>出願人国籍別family件数推移!$X$7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出願人国籍別family件数推移!$E$7:$T$7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19</c:v>
                </c:pt>
                <c:pt idx="10">
                  <c:v>32</c:v>
                </c:pt>
                <c:pt idx="11">
                  <c:v>39</c:v>
                </c:pt>
                <c:pt idx="12">
                  <c:v>35</c:v>
                </c:pt>
                <c:pt idx="13">
                  <c:v>29</c:v>
                </c:pt>
                <c:pt idx="14">
                  <c:v>34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2-4277-A799-6D51526A8798}"/>
            </c:ext>
          </c:extLst>
        </c:ser>
        <c:ser>
          <c:idx val="5"/>
          <c:order val="5"/>
          <c:tx>
            <c:strRef>
              <c:f>出願人国籍別family件数推移!$X$8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出願人国籍別family件数推移!$E$8:$T$8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2-4277-A799-6D51526A8798}"/>
            </c:ext>
          </c:extLst>
        </c:ser>
        <c:ser>
          <c:idx val="7"/>
          <c:order val="6"/>
          <c:tx>
            <c:strRef>
              <c:f>出願人国籍別family件数推移!$X$9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出願人国籍別family件数推移!$E$9:$T$9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02-4277-A799-6D51526A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50848"/>
        <c:axId val="197961216"/>
      </c:barChart>
      <c:lineChart>
        <c:grouping val="standard"/>
        <c:varyColors val="0"/>
        <c:ser>
          <c:idx val="6"/>
          <c:order val="7"/>
          <c:tx>
            <c:strRef>
              <c:f>出願人国籍別family件数推移!$X$10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CD02-4277-A799-6D51526A87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CD02-4277-A799-6D51526A8798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CD02-4277-A799-6D51526A8798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CD02-4277-A799-6D51526A8798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CD02-4277-A799-6D51526A879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CD02-4277-A799-6D51526A879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CD02-4277-A799-6D51526A879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CD02-4277-A799-6D51526A8798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CD02-4277-A799-6D51526A8798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CD02-4277-A799-6D51526A8798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出願人国籍別family件数推移!$E$10:$T$10</c:f>
              <c:numCache>
                <c:formatCode>#,##0_);[Red]\(#,##0\)</c:formatCode>
                <c:ptCount val="16"/>
                <c:pt idx="0">
                  <c:v>308</c:v>
                </c:pt>
                <c:pt idx="1">
                  <c:v>314</c:v>
                </c:pt>
                <c:pt idx="2">
                  <c:v>343</c:v>
                </c:pt>
                <c:pt idx="3">
                  <c:v>341</c:v>
                </c:pt>
                <c:pt idx="4">
                  <c:v>367</c:v>
                </c:pt>
                <c:pt idx="5">
                  <c:v>331</c:v>
                </c:pt>
                <c:pt idx="6">
                  <c:v>256</c:v>
                </c:pt>
                <c:pt idx="7">
                  <c:v>312</c:v>
                </c:pt>
                <c:pt idx="8">
                  <c:v>319</c:v>
                </c:pt>
                <c:pt idx="9">
                  <c:v>419</c:v>
                </c:pt>
                <c:pt idx="10">
                  <c:v>397</c:v>
                </c:pt>
                <c:pt idx="11">
                  <c:v>349</c:v>
                </c:pt>
                <c:pt idx="12">
                  <c:v>350</c:v>
                </c:pt>
                <c:pt idx="13">
                  <c:v>332</c:v>
                </c:pt>
                <c:pt idx="14">
                  <c:v>311</c:v>
                </c:pt>
                <c:pt idx="1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D02-4277-A799-6D51526A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50848"/>
        <c:axId val="197961216"/>
      </c:lineChart>
      <c:catAx>
        <c:axId val="19795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858605893061226"/>
              <c:y val="0.8053555547732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97961216"/>
        <c:crosses val="autoZero"/>
        <c:auto val="1"/>
        <c:lblAlgn val="ctr"/>
        <c:lblOffset val="100"/>
        <c:noMultiLvlLbl val="0"/>
      </c:catAx>
      <c:valAx>
        <c:axId val="197961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/>
                </a:pPr>
                <a:r>
                  <a:rPr lang="ja-JP" sz="1000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97950848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78879617811074543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0055439806767E-2"/>
          <c:y val="4.084637949668056E-2"/>
          <c:w val="0.9019527421806112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出願人国籍別family件数推移!$X$11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出願人国籍別family件数推移!$E$11:$T$11</c:f>
              <c:numCache>
                <c:formatCode>General</c:formatCode>
                <c:ptCount val="16"/>
                <c:pt idx="0">
                  <c:v>74</c:v>
                </c:pt>
                <c:pt idx="1">
                  <c:v>78</c:v>
                </c:pt>
                <c:pt idx="2">
                  <c:v>66</c:v>
                </c:pt>
                <c:pt idx="3">
                  <c:v>45</c:v>
                </c:pt>
                <c:pt idx="4">
                  <c:v>85</c:v>
                </c:pt>
                <c:pt idx="5">
                  <c:v>64</c:v>
                </c:pt>
                <c:pt idx="6">
                  <c:v>44</c:v>
                </c:pt>
                <c:pt idx="7">
                  <c:v>50</c:v>
                </c:pt>
                <c:pt idx="8">
                  <c:v>62</c:v>
                </c:pt>
                <c:pt idx="9">
                  <c:v>73</c:v>
                </c:pt>
                <c:pt idx="10">
                  <c:v>54</c:v>
                </c:pt>
                <c:pt idx="11">
                  <c:v>39</c:v>
                </c:pt>
                <c:pt idx="12">
                  <c:v>49</c:v>
                </c:pt>
                <c:pt idx="13">
                  <c:v>55</c:v>
                </c:pt>
                <c:pt idx="14">
                  <c:v>39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B-4469-8D1A-770B9254B1DB}"/>
            </c:ext>
          </c:extLst>
        </c:ser>
        <c:ser>
          <c:idx val="1"/>
          <c:order val="1"/>
          <c:tx>
            <c:strRef>
              <c:f>出願人国籍別family件数推移!$X$12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出願人国籍別family件数推移!$E$12:$T$12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B-4469-8D1A-770B9254B1DB}"/>
            </c:ext>
          </c:extLst>
        </c:ser>
        <c:ser>
          <c:idx val="2"/>
          <c:order val="2"/>
          <c:tx>
            <c:strRef>
              <c:f>出願人国籍別family件数推移!$X$13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出願人国籍別family件数推移!$E$13:$T$13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B-4469-8D1A-770B9254B1DB}"/>
            </c:ext>
          </c:extLst>
        </c:ser>
        <c:ser>
          <c:idx val="3"/>
          <c:order val="3"/>
          <c:tx>
            <c:strRef>
              <c:f>出願人国籍別family件数推移!$X$14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出願人国籍別family件数推移!$E$14:$T$14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B-4469-8D1A-770B9254B1DB}"/>
            </c:ext>
          </c:extLst>
        </c:ser>
        <c:ser>
          <c:idx val="4"/>
          <c:order val="4"/>
          <c:tx>
            <c:strRef>
              <c:f>出願人国籍別family件数推移!$X$15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出願人国籍別family件数推移!$E$15:$T$15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B-4469-8D1A-770B9254B1DB}"/>
            </c:ext>
          </c:extLst>
        </c:ser>
        <c:ser>
          <c:idx val="5"/>
          <c:order val="5"/>
          <c:tx>
            <c:strRef>
              <c:f>出願人国籍別family件数推移!$X$16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出願人国籍別family件数推移!$E$16:$T$16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DB-4469-8D1A-770B9254B1DB}"/>
            </c:ext>
          </c:extLst>
        </c:ser>
        <c:ser>
          <c:idx val="7"/>
          <c:order val="6"/>
          <c:tx>
            <c:strRef>
              <c:f>出願人国籍別family件数推移!$X$17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出願人国籍別family件数推移!$E$17:$T$17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DB-4469-8D1A-770B9254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38784"/>
        <c:axId val="197640960"/>
      </c:barChart>
      <c:lineChart>
        <c:grouping val="standard"/>
        <c:varyColors val="0"/>
        <c:ser>
          <c:idx val="6"/>
          <c:order val="7"/>
          <c:tx>
            <c:strRef>
              <c:f>出願人国籍別family件数推移!$X$18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B7DB-4469-8D1A-770B9254B1D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B7DB-4469-8D1A-770B9254B1DB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B7DB-4469-8D1A-770B9254B1DB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B7DB-4469-8D1A-770B9254B1DB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B7DB-4469-8D1A-770B9254B1D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B7DB-4469-8D1A-770B9254B1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B7DB-4469-8D1A-770B9254B1D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B7DB-4469-8D1A-770B9254B1DB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B7DB-4469-8D1A-770B9254B1DB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B7DB-4469-8D1A-770B9254B1DB}"/>
              </c:ext>
            </c:extLst>
          </c:dPt>
          <c:dLbls>
            <c:dLbl>
              <c:idx val="4"/>
              <c:layout>
                <c:manualLayout>
                  <c:x val="-8.9007578119218011E-3"/>
                  <c:y val="-3.078431372549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7DB-4469-8D1A-770B9254B1D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出願人国籍別family件数推移!$E$18:$T$18</c:f>
              <c:numCache>
                <c:formatCode>#,##0_);[Red]\(#,##0\)</c:formatCode>
                <c:ptCount val="16"/>
                <c:pt idx="0">
                  <c:v>80</c:v>
                </c:pt>
                <c:pt idx="1">
                  <c:v>85</c:v>
                </c:pt>
                <c:pt idx="2">
                  <c:v>73</c:v>
                </c:pt>
                <c:pt idx="3">
                  <c:v>49</c:v>
                </c:pt>
                <c:pt idx="4">
                  <c:v>91</c:v>
                </c:pt>
                <c:pt idx="5">
                  <c:v>70</c:v>
                </c:pt>
                <c:pt idx="6">
                  <c:v>49</c:v>
                </c:pt>
                <c:pt idx="7">
                  <c:v>56</c:v>
                </c:pt>
                <c:pt idx="8">
                  <c:v>73</c:v>
                </c:pt>
                <c:pt idx="9">
                  <c:v>79</c:v>
                </c:pt>
                <c:pt idx="10">
                  <c:v>62</c:v>
                </c:pt>
                <c:pt idx="11">
                  <c:v>54</c:v>
                </c:pt>
                <c:pt idx="12">
                  <c:v>62</c:v>
                </c:pt>
                <c:pt idx="13">
                  <c:v>68</c:v>
                </c:pt>
                <c:pt idx="14">
                  <c:v>56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7DB-4469-8D1A-770B9254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38784"/>
        <c:axId val="197640960"/>
      </c:lineChart>
      <c:catAx>
        <c:axId val="19763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492114714556741"/>
              <c:y val="0.82067191601049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640960"/>
        <c:crosses val="autoZero"/>
        <c:auto val="1"/>
        <c:lblAlgn val="ctr"/>
        <c:lblOffset val="100"/>
        <c:noMultiLvlLbl val="0"/>
      </c:catAx>
      <c:valAx>
        <c:axId val="19764096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638784"/>
        <c:crosses val="autoZero"/>
        <c:crossBetween val="between"/>
        <c:majorUnit val="1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79948548253582286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7164638611196"/>
          <c:y val="0.34707273471557615"/>
          <c:w val="0.30384693732609391"/>
          <c:h val="0.41961615359208976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AE-491B-81EF-97D9B1EC139E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AE-491B-81EF-97D9B1EC139E}"/>
              </c:ext>
            </c:extLst>
          </c:dPt>
          <c:dPt>
            <c:idx val="2"/>
            <c:bubble3D val="0"/>
            <c:spPr>
              <a:solidFill>
                <a:srgbClr val="0099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AE-491B-81EF-97D9B1EC139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AE-491B-81EF-97D9B1EC139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AE-491B-81EF-97D9B1EC139E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CAE-491B-81EF-97D9B1EC139E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CAE-491B-81EF-97D9B1EC139E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CAE-491B-81EF-97D9B1EC139E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CAE-491B-81EF-97D9B1EC139E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CAE-491B-81EF-97D9B1EC139E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CAE-491B-81EF-97D9B1EC139E}"/>
              </c:ext>
            </c:extLst>
          </c:dPt>
          <c:dLbls>
            <c:dLbl>
              <c:idx val="0"/>
              <c:layout>
                <c:manualLayout>
                  <c:x val="0.10780578331497859"/>
                  <c:y val="-2.4456200629424916E-2"/>
                </c:manualLayout>
              </c:layout>
              <c:tx>
                <c:strRef>
                  <c:f>出願人国籍別family件数推移!$W$11</c:f>
                  <c:strCache>
                    <c:ptCount val="1"/>
                    <c:pt idx="0">
                      <c:v>日本国籍
908件
86.3%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{FC65A7DA-14FC-4EFE-ADF3-DDDCE46D210F}</c15:txfldGUID>
                      <c15:f>出願人国籍別family件数推移!$W$11</c15:f>
                      <c15:dlblFieldTableCache>
                        <c:ptCount val="1"/>
                        <c:pt idx="0">
                          <c:v>日本国籍
908件
86.3%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CAE-491B-81EF-97D9B1EC139E}"/>
                </c:ext>
              </c:extLst>
            </c:dLbl>
            <c:dLbl>
              <c:idx val="1"/>
              <c:layout>
                <c:manualLayout>
                  <c:x val="-0.14721261782049802"/>
                  <c:y val="0.15150115702653641"/>
                </c:manualLayout>
              </c:layout>
              <c:tx>
                <c:strRef>
                  <c:f>出願人国籍別family件数推移!$W$12</c:f>
                  <c:strCache>
                    <c:ptCount val="1"/>
                    <c:pt idx="0">
                      <c:v>米国籍
55件
5.2%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{2E226AFA-95D3-4B8C-8165-369A5DA76DED}</c15:txfldGUID>
                      <c15:f>出願人国籍別family件数推移!$W$12</c15:f>
                      <c15:dlblFieldTableCache>
                        <c:ptCount val="1"/>
                        <c:pt idx="0">
                          <c:v>米国籍
55件
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CAE-491B-81EF-97D9B1EC139E}"/>
                </c:ext>
              </c:extLst>
            </c:dLbl>
            <c:dLbl>
              <c:idx val="2"/>
              <c:layout>
                <c:manualLayout>
                  <c:x val="-0.15071062265236984"/>
                  <c:y val="-2.5824286422764253E-2"/>
                </c:manualLayout>
              </c:layout>
              <c:tx>
                <c:strRef>
                  <c:f>出願人国籍別family件数推移!$W$13</c:f>
                  <c:strCache>
                    <c:ptCount val="1"/>
                    <c:pt idx="0">
                      <c:v>欧州国籍
32件
3.0%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{FDC5BFEE-E239-4AFF-B082-C5918BFAF5CA}</c15:txfldGUID>
                      <c15:f>出願人国籍別family件数推移!$W$13</c15:f>
                      <c15:dlblFieldTableCache>
                        <c:ptCount val="1"/>
                        <c:pt idx="0">
                          <c:v>欧州国籍
32件
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CAE-491B-81EF-97D9B1EC139E}"/>
                </c:ext>
              </c:extLst>
            </c:dLbl>
            <c:dLbl>
              <c:idx val="3"/>
              <c:layout>
                <c:manualLayout>
                  <c:x val="-0.10514820964969591"/>
                  <c:y val="-0.14667052083717794"/>
                </c:manualLayout>
              </c:layout>
              <c:tx>
                <c:strRef>
                  <c:f>出願人国籍別family件数推移!$W$14</c:f>
                  <c:strCache>
                    <c:ptCount val="1"/>
                    <c:pt idx="0">
                      <c:v>中国籍
31件
2.9%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{F7ED0CA4-4CD8-4E91-885E-69DEAC86A7DE}</c15:txfldGUID>
                      <c15:f>出願人国籍別family件数推移!$W$14</c15:f>
                      <c15:dlblFieldTableCache>
                        <c:ptCount val="1"/>
                        <c:pt idx="0">
                          <c:v>中国籍
31件
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CAE-491B-81EF-97D9B1EC139E}"/>
                </c:ext>
              </c:extLst>
            </c:dLbl>
            <c:dLbl>
              <c:idx val="4"/>
              <c:layout>
                <c:manualLayout>
                  <c:x val="-3.7129387525571857E-2"/>
                  <c:y val="-0.16282733181709769"/>
                </c:manualLayout>
              </c:layout>
              <c:tx>
                <c:strRef>
                  <c:f>出願人国籍別family件数推移!$W$15</c:f>
                  <c:strCache>
                    <c:ptCount val="1"/>
                    <c:pt idx="0">
                      <c:v>韓国籍
20件
1.9%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{57913220-EF71-4011-83DD-A23899B11E6A}</c15:txfldGUID>
                      <c15:f>出願人国籍別family件数推移!$W$15</c15:f>
                      <c15:dlblFieldTableCache>
                        <c:ptCount val="1"/>
                        <c:pt idx="0">
                          <c:v>韓国籍
20件
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CAE-491B-81EF-97D9B1EC139E}"/>
                </c:ext>
              </c:extLst>
            </c:dLbl>
            <c:dLbl>
              <c:idx val="5"/>
              <c:layout>
                <c:manualLayout>
                  <c:x val="0.10619941962507605"/>
                  <c:y val="-0.1163372893223947"/>
                </c:manualLayout>
              </c:layout>
              <c:tx>
                <c:strRef>
                  <c:f>出願人国籍別family件数推移!$W$16</c:f>
                  <c:strCache>
                    <c:ptCount val="1"/>
                    <c:pt idx="0">
                      <c:v>ASEAN各国の国籍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{C8AE852E-9DA7-42C5-8711-2306A49FFC5B}</c15:txfldGUID>
                      <c15:f>出願人国籍別family件数推移!$W$16</c15:f>
                      <c15:dlblFieldTableCache>
                        <c:ptCount val="1"/>
                        <c:pt idx="0">
                          <c:v>ASEAN各国の国籍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CAE-491B-81EF-97D9B1EC139E}"/>
                </c:ext>
              </c:extLst>
            </c:dLbl>
            <c:dLbl>
              <c:idx val="6"/>
              <c:layout>
                <c:manualLayout>
                  <c:x val="0.2252090475893872"/>
                  <c:y val="-2.0307901494101041E-2"/>
                </c:manualLayout>
              </c:layout>
              <c:tx>
                <c:strRef>
                  <c:f>出願人国籍別family件数推移!$W$17</c:f>
                  <c:strCache>
                    <c:ptCount val="1"/>
                    <c:pt idx="0">
                      <c:v>その他
5件
0.5%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{76182A32-095D-4BE0-B5A8-7B9C84966C82}</c15:txfldGUID>
                      <c15:f>出願人国籍別family件数推移!$W$17</c15:f>
                      <c15:dlblFieldTableCache>
                        <c:ptCount val="1"/>
                        <c:pt idx="0">
                          <c:v>その他
5件
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CAE-491B-81EF-97D9B1EC139E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{BBA3369B-6FA1-4D25-A036-A60233D952ED}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CAE-491B-81EF-97D9B1EC139E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{8E905DB9-785C-4BAD-9181-D9D0709FEC99}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CAE-491B-81EF-97D9B1EC139E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{D8562205-E6FA-462D-BDF9-EA982D1C0D3B}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CAE-491B-81EF-97D9B1EC139E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{3B7F968F-F6CD-48FB-A49F-4F0D14DA6A46}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CAE-491B-81EF-97D9B1EC139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出願人国籍別family件数推移!$U$11:$U$17</c:f>
              <c:numCache>
                <c:formatCode>#,##0_);[Red]\(#,##0\)</c:formatCode>
                <c:ptCount val="7"/>
                <c:pt idx="0">
                  <c:v>908</c:v>
                </c:pt>
                <c:pt idx="1">
                  <c:v>55</c:v>
                </c:pt>
                <c:pt idx="2">
                  <c:v>32</c:v>
                </c:pt>
                <c:pt idx="3">
                  <c:v>31</c:v>
                </c:pt>
                <c:pt idx="4">
                  <c:v>20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AE-491B-81EF-97D9B1EC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509739608904E-2"/>
          <c:y val="3.3003242241778599E-2"/>
          <c:w val="0.90017982749291825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出願人国籍別family件数推移!$X$19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出願人国籍別family件数推移!$E$19:$T$19</c:f>
              <c:numCache>
                <c:formatCode>General</c:formatCode>
                <c:ptCount val="16"/>
                <c:pt idx="0">
                  <c:v>39</c:v>
                </c:pt>
                <c:pt idx="1">
                  <c:v>44</c:v>
                </c:pt>
                <c:pt idx="2">
                  <c:v>65</c:v>
                </c:pt>
                <c:pt idx="3">
                  <c:v>63</c:v>
                </c:pt>
                <c:pt idx="4">
                  <c:v>63</c:v>
                </c:pt>
                <c:pt idx="5">
                  <c:v>66</c:v>
                </c:pt>
                <c:pt idx="6">
                  <c:v>63</c:v>
                </c:pt>
                <c:pt idx="7">
                  <c:v>75</c:v>
                </c:pt>
                <c:pt idx="8">
                  <c:v>74</c:v>
                </c:pt>
                <c:pt idx="9">
                  <c:v>100</c:v>
                </c:pt>
                <c:pt idx="10">
                  <c:v>105</c:v>
                </c:pt>
                <c:pt idx="11">
                  <c:v>59</c:v>
                </c:pt>
                <c:pt idx="12">
                  <c:v>53</c:v>
                </c:pt>
                <c:pt idx="13">
                  <c:v>64</c:v>
                </c:pt>
                <c:pt idx="14">
                  <c:v>54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C-4D56-A903-64AEFE8621A8}"/>
            </c:ext>
          </c:extLst>
        </c:ser>
        <c:ser>
          <c:idx val="1"/>
          <c:order val="1"/>
          <c:tx>
            <c:strRef>
              <c:f>出願人国籍別family件数推移!$X$20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出願人国籍別family件数推移!$E$20:$T$20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C-4D56-A903-64AEFE8621A8}"/>
            </c:ext>
          </c:extLst>
        </c:ser>
        <c:ser>
          <c:idx val="2"/>
          <c:order val="2"/>
          <c:tx>
            <c:strRef>
              <c:f>出願人国籍別family件数推移!$X$21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出願人国籍別family件数推移!$E$21:$T$21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C-4D56-A903-64AEFE8621A8}"/>
            </c:ext>
          </c:extLst>
        </c:ser>
        <c:ser>
          <c:idx val="3"/>
          <c:order val="3"/>
          <c:tx>
            <c:strRef>
              <c:f>出願人国籍別family件数推移!$X$22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出願人国籍別family件数推移!$E$22:$T$22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C-4D56-A903-64AEFE8621A8}"/>
            </c:ext>
          </c:extLst>
        </c:ser>
        <c:ser>
          <c:idx val="4"/>
          <c:order val="4"/>
          <c:tx>
            <c:strRef>
              <c:f>出願人国籍別family件数推移!$X$23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出願人国籍別family件数推移!$E$23:$T$23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C-4D56-A903-64AEFE8621A8}"/>
            </c:ext>
          </c:extLst>
        </c:ser>
        <c:ser>
          <c:idx val="5"/>
          <c:order val="5"/>
          <c:tx>
            <c:strRef>
              <c:f>出願人国籍別family件数推移!$X$24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出願人国籍別family件数推移!$E$24:$T$24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6C-4D56-A903-64AEFE8621A8}"/>
            </c:ext>
          </c:extLst>
        </c:ser>
        <c:ser>
          <c:idx val="7"/>
          <c:order val="6"/>
          <c:tx>
            <c:strRef>
              <c:f>出願人国籍別family件数推移!$X$25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出願人国籍別family件数推移!$E$25:$T$25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6C-4D56-A903-64AEFE8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97696"/>
        <c:axId val="197999616"/>
      </c:barChart>
      <c:lineChart>
        <c:grouping val="standard"/>
        <c:varyColors val="0"/>
        <c:ser>
          <c:idx val="6"/>
          <c:order val="7"/>
          <c:tx>
            <c:strRef>
              <c:f>出願人国籍別family件数推移!$X$26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716C-4D56-A903-64AEFE8621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716C-4D56-A903-64AEFE8621A8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716C-4D56-A903-64AEFE8621A8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716C-4D56-A903-64AEFE8621A8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716C-4D56-A903-64AEFE8621A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716C-4D56-A903-64AEFE8621A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716C-4D56-A903-64AEFE8621A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716C-4D56-A903-64AEFE8621A8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716C-4D56-A903-64AEFE8621A8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716C-4D56-A903-64AEFE8621A8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出願人国籍別family件数推移!$E$26:$T$26</c:f>
              <c:numCache>
                <c:formatCode>#,##0_);[Red]\(#,##0\)</c:formatCode>
                <c:ptCount val="16"/>
                <c:pt idx="0">
                  <c:v>43</c:v>
                </c:pt>
                <c:pt idx="1">
                  <c:v>46</c:v>
                </c:pt>
                <c:pt idx="2">
                  <c:v>67</c:v>
                </c:pt>
                <c:pt idx="3">
                  <c:v>75</c:v>
                </c:pt>
                <c:pt idx="4">
                  <c:v>68</c:v>
                </c:pt>
                <c:pt idx="5">
                  <c:v>72</c:v>
                </c:pt>
                <c:pt idx="6">
                  <c:v>68</c:v>
                </c:pt>
                <c:pt idx="7">
                  <c:v>91</c:v>
                </c:pt>
                <c:pt idx="8">
                  <c:v>89</c:v>
                </c:pt>
                <c:pt idx="9">
                  <c:v>114</c:v>
                </c:pt>
                <c:pt idx="10">
                  <c:v>115</c:v>
                </c:pt>
                <c:pt idx="11">
                  <c:v>76</c:v>
                </c:pt>
                <c:pt idx="12">
                  <c:v>73</c:v>
                </c:pt>
                <c:pt idx="13">
                  <c:v>80</c:v>
                </c:pt>
                <c:pt idx="14">
                  <c:v>73</c:v>
                </c:pt>
                <c:pt idx="1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16C-4D56-A903-64AEFE8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97696"/>
        <c:axId val="197999616"/>
      </c:lineChart>
      <c:catAx>
        <c:axId val="19799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781003503902505"/>
              <c:y val="0.80924334458192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999616"/>
        <c:crosses val="autoZero"/>
        <c:auto val="1"/>
        <c:lblAlgn val="ctr"/>
        <c:lblOffset val="100"/>
        <c:noMultiLvlLbl val="0"/>
      </c:catAx>
      <c:valAx>
        <c:axId val="1979996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997696"/>
        <c:crosses val="autoZero"/>
        <c:crossBetween val="between"/>
        <c:majorUnit val="2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1908254064846486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550846144982102"/>
          <c:y val="0.30458591880324337"/>
          <c:w val="0.30679522491634614"/>
          <c:h val="0.4234784541893204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A2-417E-8F92-1C403611372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A2-417E-8F92-1C403611372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A2-417E-8F92-1C403611372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A2-417E-8F92-1C403611372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A2-417E-8F92-1C403611372B}"/>
              </c:ext>
            </c:extLst>
          </c:dPt>
          <c:dPt>
            <c:idx val="5"/>
            <c:bubble3D val="0"/>
            <c:spPr>
              <a:pattFill prst="ltUpDiag">
                <a:fgClr>
                  <a:schemeClr val="tx1"/>
                </a:fgClr>
                <a:bgClr>
                  <a:srgbClr val="FFFF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A2-417E-8F92-1C403611372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A2-417E-8F92-1C403611372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A2-417E-8F92-1C403611372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A2-417E-8F92-1C403611372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7A2-417E-8F92-1C403611372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7A2-417E-8F92-1C403611372B}"/>
              </c:ext>
            </c:extLst>
          </c:dPt>
          <c:dLbls>
            <c:dLbl>
              <c:idx val="0"/>
              <c:layout>
                <c:manualLayout>
                  <c:x val="3.4872964618549121E-2"/>
                  <c:y val="-1.2639363466371555E-2"/>
                </c:manualLayout>
              </c:layout>
              <c:tx>
                <c:strRef>
                  <c:f>出願人国籍別family件数推移!$W$19</c:f>
                  <c:strCache>
                    <c:ptCount val="1"/>
                    <c:pt idx="0">
                      <c:v>日本国籍
1,018件
85.0%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{DB78E05D-1879-4C4C-B069-279442EE56A2}</c15:txfldGUID>
                      <c15:f>出願人国籍別family件数推移!$W$19</c15:f>
                      <c15:dlblFieldTableCache>
                        <c:ptCount val="1"/>
                        <c:pt idx="0">
                          <c:v>日本国籍
1,018件
85.0%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7A2-417E-8F92-1C403611372B}"/>
                </c:ext>
              </c:extLst>
            </c:dLbl>
            <c:dLbl>
              <c:idx val="1"/>
              <c:layout>
                <c:manualLayout>
                  <c:x val="-0.11919196428176812"/>
                  <c:y val="0.1869516685156967"/>
                </c:manualLayout>
              </c:layout>
              <c:tx>
                <c:strRef>
                  <c:f>出願人国籍別family件数推移!$W$20</c:f>
                  <c:strCache>
                    <c:ptCount val="1"/>
                    <c:pt idx="0">
                      <c:v>米国籍
48件
4.0%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{FC4953BA-8EB3-41EB-939F-0B0044806131}</c15:txfldGUID>
                      <c15:f>出願人国籍別family件数推移!$W$20</c15:f>
                      <c15:dlblFieldTableCache>
                        <c:ptCount val="1"/>
                        <c:pt idx="0">
                          <c:v>米国籍
48件
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7A2-417E-8F92-1C403611372B}"/>
                </c:ext>
              </c:extLst>
            </c:dLbl>
            <c:dLbl>
              <c:idx val="2"/>
              <c:layout>
                <c:manualLayout>
                  <c:x val="-0.11425648745380311"/>
                  <c:y val="-2.1906120966573859E-3"/>
                </c:manualLayout>
              </c:layout>
              <c:tx>
                <c:strRef>
                  <c:f>出願人国籍別family件数推移!$W$21</c:f>
                  <c:strCache>
                    <c:ptCount val="1"/>
                    <c:pt idx="0">
                      <c:v>欧州国籍
32件
2.7%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{A08CE06C-4A2B-455B-9373-27208773F11C}</c15:txfldGUID>
                      <c15:f>出願人国籍別family件数推移!$W$21</c15:f>
                      <c15:dlblFieldTableCache>
                        <c:ptCount val="1"/>
                        <c:pt idx="0">
                          <c:v>欧州国籍
32件
2.7%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7A2-417E-8F92-1C403611372B}"/>
                </c:ext>
              </c:extLst>
            </c:dLbl>
            <c:dLbl>
              <c:idx val="3"/>
              <c:layout>
                <c:manualLayout>
                  <c:x val="-5.1842616319823495E-2"/>
                  <c:y val="-0.11909790079005327"/>
                </c:manualLayout>
              </c:layout>
              <c:tx>
                <c:strRef>
                  <c:f>出願人国籍別family件数推移!$W$22</c:f>
                  <c:strCache>
                    <c:ptCount val="1"/>
                    <c:pt idx="0">
                      <c:v>中国籍
16件
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{9327FE40-85E0-49AB-B31A-2064B40D989D}</c15:txfldGUID>
                      <c15:f>出願人国籍別family件数推移!$W$22</c15:f>
                      <c15:dlblFieldTableCache>
                        <c:ptCount val="1"/>
                        <c:pt idx="0">
                          <c:v>中国籍
16件
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7A2-417E-8F92-1C403611372B}"/>
                </c:ext>
              </c:extLst>
            </c:dLbl>
            <c:dLbl>
              <c:idx val="4"/>
              <c:layout>
                <c:manualLayout>
                  <c:x val="3.5839773570028793E-2"/>
                  <c:y val="-0.11162103744386614"/>
                </c:manualLayout>
              </c:layout>
              <c:tx>
                <c:strRef>
                  <c:f>出願人国籍別family件数推移!$W$23</c:f>
                  <c:strCache>
                    <c:ptCount val="1"/>
                    <c:pt idx="0">
                      <c:v>韓国籍
76件
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{D45DDBB9-E7A4-4AC2-B1CA-36A78C5899B8}</c15:txfldGUID>
                      <c15:f>出願人国籍別family件数推移!$W$23</c15:f>
                      <c15:dlblFieldTableCache>
                        <c:ptCount val="1"/>
                        <c:pt idx="0">
                          <c:v>韓国籍
76件
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7A2-417E-8F92-1C403611372B}"/>
                </c:ext>
              </c:extLst>
            </c:dLbl>
            <c:dLbl>
              <c:idx val="5"/>
              <c:layout>
                <c:manualLayout>
                  <c:x val="0.15699054803372053"/>
                  <c:y val="-9.6863947884336429E-2"/>
                </c:manualLayout>
              </c:layout>
              <c:tx>
                <c:strRef>
                  <c:f>出願人国籍別family件数推移!$W$24</c:f>
                  <c:strCache>
                    <c:ptCount val="1"/>
                    <c:pt idx="0">
                      <c:v>ASEAN各国の国籍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{2D86E0A5-588B-4BA4-BF41-B1C6D877B2ED}</c15:txfldGUID>
                      <c15:f>出願人国籍別family件数推移!$W$24</c15:f>
                      <c15:dlblFieldTableCache>
                        <c:ptCount val="1"/>
                        <c:pt idx="0">
                          <c:v>ASEAN各国の国籍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7A2-417E-8F92-1C403611372B}"/>
                </c:ext>
              </c:extLst>
            </c:dLbl>
            <c:dLbl>
              <c:idx val="6"/>
              <c:layout>
                <c:manualLayout>
                  <c:x val="0.2280239353168349"/>
                  <c:y val="0.11755488858831598"/>
                </c:manualLayout>
              </c:layout>
              <c:tx>
                <c:strRef>
                  <c:f>出願人国籍別family件数推移!$W$25</c:f>
                  <c:strCache>
                    <c:ptCount val="1"/>
                    <c:pt idx="0">
                      <c:v>その他
7件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{509D589D-0B44-452C-A76D-28E86B60B341}</c15:txfldGUID>
                      <c15:f>出願人国籍別family件数推移!$W$25</c15:f>
                      <c15:dlblFieldTableCache>
                        <c:ptCount val="1"/>
                        <c:pt idx="0">
                          <c:v>その他
7件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7A2-417E-8F92-1C403611372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{DE6BC612-420B-4795-8DB6-8449CCC8B081}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7A2-417E-8F92-1C403611372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{DEDC2B59-895A-42D0-BA1F-E2FBACEA7B0F}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7A2-417E-8F92-1C403611372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{0C42219B-0EE1-4F5F-87BC-1BB982E5C179}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7A2-417E-8F92-1C403611372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{B915AD0F-2CE3-4D1E-AE0F-4A087FA3D6B8}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7A2-417E-8F92-1C403611372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出願人国籍別family件数推移!$U$19:$U$25</c:f>
              <c:numCache>
                <c:formatCode>#,##0_);[Red]\(#,##0\)</c:formatCode>
                <c:ptCount val="7"/>
                <c:pt idx="0">
                  <c:v>1018</c:v>
                </c:pt>
                <c:pt idx="1">
                  <c:v>48</c:v>
                </c:pt>
                <c:pt idx="2">
                  <c:v>32</c:v>
                </c:pt>
                <c:pt idx="3">
                  <c:v>16</c:v>
                </c:pt>
                <c:pt idx="4">
                  <c:v>76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A2-417E-8F92-1C403611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9903877422412E-2"/>
          <c:y val="3.3003168923988732E-2"/>
          <c:w val="0.9019527421806112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出願人国籍別family件数推移!$X$27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出願人国籍別family件数推移!$E$27:$T$27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15</c:v>
                </c:pt>
                <c:pt idx="5">
                  <c:v>8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65</c:v>
                </c:pt>
                <c:pt idx="10">
                  <c:v>39</c:v>
                </c:pt>
                <c:pt idx="11">
                  <c:v>59</c:v>
                </c:pt>
                <c:pt idx="12">
                  <c:v>60</c:v>
                </c:pt>
                <c:pt idx="13">
                  <c:v>62</c:v>
                </c:pt>
                <c:pt idx="14">
                  <c:v>42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1-4C49-9007-019417B131DC}"/>
            </c:ext>
          </c:extLst>
        </c:ser>
        <c:ser>
          <c:idx val="1"/>
          <c:order val="1"/>
          <c:tx>
            <c:strRef>
              <c:f>出願人国籍別family件数推移!$X$28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出願人国籍別family件数推移!$E$28:$T$28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1-4C49-9007-019417B131DC}"/>
            </c:ext>
          </c:extLst>
        </c:ser>
        <c:ser>
          <c:idx val="2"/>
          <c:order val="2"/>
          <c:tx>
            <c:strRef>
              <c:f>出願人国籍別family件数推移!$X$29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0099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出願人国籍別family件数推移!$E$29:$T$29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1-4C49-9007-019417B131DC}"/>
            </c:ext>
          </c:extLst>
        </c:ser>
        <c:ser>
          <c:idx val="3"/>
          <c:order val="3"/>
          <c:tx>
            <c:strRef>
              <c:f>出願人国籍別family件数推移!$X$30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出願人国籍別family件数推移!$E$30:$T$30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1-4C49-9007-019417B131DC}"/>
            </c:ext>
          </c:extLst>
        </c:ser>
        <c:ser>
          <c:idx val="4"/>
          <c:order val="4"/>
          <c:tx>
            <c:strRef>
              <c:f>出願人国籍別family件数推移!$X$31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出願人国籍別family件数推移!$E$31:$T$31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B1-4C49-9007-019417B131DC}"/>
            </c:ext>
          </c:extLst>
        </c:ser>
        <c:ser>
          <c:idx val="5"/>
          <c:order val="5"/>
          <c:tx>
            <c:strRef>
              <c:f>出願人国籍別family件数推移!$X$32</c:f>
              <c:strCache>
                <c:ptCount val="1"/>
                <c:pt idx="0">
                  <c:v>ASEAN各国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出願人国籍別family件数推移!$E$32:$T$32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B1-4C49-9007-019417B131DC}"/>
            </c:ext>
          </c:extLst>
        </c:ser>
        <c:ser>
          <c:idx val="7"/>
          <c:order val="6"/>
          <c:tx>
            <c:strRef>
              <c:f>出願人国籍別family件数推移!$X$33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出願人国籍別family件数推移!$E$33:$T$33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B1-4C49-9007-019417B1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42592"/>
        <c:axId val="198144768"/>
      </c:barChart>
      <c:lineChart>
        <c:grouping val="standard"/>
        <c:varyColors val="0"/>
        <c:ser>
          <c:idx val="6"/>
          <c:order val="7"/>
          <c:tx>
            <c:strRef>
              <c:f>出願人国籍別family件数推移!$X$34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5BB1-4C49-9007-019417B131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5BB1-4C49-9007-019417B131DC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5BB1-4C49-9007-019417B131DC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5BB1-4C49-9007-019417B131DC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5BB1-4C49-9007-019417B131D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5BB1-4C49-9007-019417B131D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5BB1-4C49-9007-019417B131D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5BB1-4C49-9007-019417B131DC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5BB1-4C49-9007-019417B131DC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5BB1-4C49-9007-019417B131DC}"/>
              </c:ext>
            </c:extLst>
          </c:dPt>
          <c:dLbls>
            <c:dLbl>
              <c:idx val="8"/>
              <c:layout>
                <c:manualLayout>
                  <c:x val="-3.5499997903543433E-2"/>
                  <c:y val="-2.951652934525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B1-4C49-9007-019417B131D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出願人国籍別family件数推移!$E$2:$T$2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出願人国籍別family件数推移!$E$34:$T$34</c:f>
              <c:numCache>
                <c:formatCode>#,##0_);[Red]\(#,##0\)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23</c:v>
                </c:pt>
                <c:pt idx="8">
                  <c:v>32</c:v>
                </c:pt>
                <c:pt idx="9">
                  <c:v>76</c:v>
                </c:pt>
                <c:pt idx="10">
                  <c:v>47</c:v>
                </c:pt>
                <c:pt idx="11">
                  <c:v>72</c:v>
                </c:pt>
                <c:pt idx="12">
                  <c:v>70</c:v>
                </c:pt>
                <c:pt idx="13">
                  <c:v>77</c:v>
                </c:pt>
                <c:pt idx="14">
                  <c:v>53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BB1-4C49-9007-019417B1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2592"/>
        <c:axId val="198144768"/>
      </c:lineChart>
      <c:catAx>
        <c:axId val="19814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136559109229623"/>
              <c:y val="0.80924354759865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4768"/>
        <c:crosses val="autoZero"/>
        <c:auto val="1"/>
        <c:lblAlgn val="ctr"/>
        <c:lblOffset val="100"/>
        <c:noMultiLvlLbl val="0"/>
      </c:catAx>
      <c:valAx>
        <c:axId val="19814476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2592"/>
        <c:crosses val="autoZero"/>
        <c:crossBetween val="between"/>
        <c:majorUnit val="1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012670332733357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51749542759808"/>
          <c:y val="0.31617320344625915"/>
          <c:w val="0.3123916113252353"/>
          <c:h val="0.43120331061799766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31-483A-AF03-5636FDE8B18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31-483A-AF03-5636FDE8B18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31-483A-AF03-5636FDE8B18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31-483A-AF03-5636FDE8B18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31-483A-AF03-5636FDE8B18B}"/>
              </c:ext>
            </c:extLst>
          </c:dPt>
          <c:dPt>
            <c:idx val="5"/>
            <c:bubble3D val="0"/>
            <c:spPr>
              <a:pattFill prst="ltUpDiag"/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431-483A-AF03-5636FDE8B18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431-483A-AF03-5636FDE8B18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431-483A-AF03-5636FDE8B18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431-483A-AF03-5636FDE8B18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431-483A-AF03-5636FDE8B18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431-483A-AF03-5636FDE8B18B}"/>
              </c:ext>
            </c:extLst>
          </c:dPt>
          <c:dLbls>
            <c:dLbl>
              <c:idx val="0"/>
              <c:layout>
                <c:manualLayout>
                  <c:x val="3.4872964618549121E-2"/>
                  <c:y val="4.6444822348895687E-2"/>
                </c:manualLayout>
              </c:layout>
              <c:tx>
                <c:strRef>
                  <c:f>出願人国籍別family件数推移!$W$27</c:f>
                  <c:strCache>
                    <c:ptCount val="1"/>
                    <c:pt idx="0">
                      <c:v>日本国籍
444件
81.9%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{80969B10-5898-4037-B344-B67CA2D4B998}</c15:txfldGUID>
                      <c15:f>出願人国籍別family件数推移!$W$27</c15:f>
                      <c15:dlblFieldTableCache>
                        <c:ptCount val="1"/>
                        <c:pt idx="0">
                          <c:v>日本国籍
444件
81.9%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431-483A-AF03-5636FDE8B18B}"/>
                </c:ext>
              </c:extLst>
            </c:dLbl>
            <c:dLbl>
              <c:idx val="1"/>
              <c:layout>
                <c:manualLayout>
                  <c:x val="-5.7448782328986411E-2"/>
                  <c:y val="0.13968431986348304"/>
                </c:manualLayout>
              </c:layout>
              <c:tx>
                <c:strRef>
                  <c:f>出願人国籍別family件数推移!$W$28</c:f>
                  <c:strCache>
                    <c:ptCount val="1"/>
                    <c:pt idx="0">
                      <c:v>米国籍
25件
4.6%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{E2D2E1C2-B910-4E5D-9665-132DC248FC16}</c15:txfldGUID>
                      <c15:f>出願人国籍別family件数推移!$W$28</c15:f>
                      <c15:dlblFieldTableCache>
                        <c:ptCount val="1"/>
                        <c:pt idx="0">
                          <c:v>米国籍
25件
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431-483A-AF03-5636FDE8B18B}"/>
                </c:ext>
              </c:extLst>
            </c:dLbl>
            <c:dLbl>
              <c:idx val="2"/>
              <c:layout>
                <c:manualLayout>
                  <c:x val="-0.10864347091264114"/>
                  <c:y val="-2.1906120966573859E-3"/>
                </c:manualLayout>
              </c:layout>
              <c:tx>
                <c:strRef>
                  <c:f>出願人国籍別family件数推移!$W$29</c:f>
                  <c:strCache>
                    <c:ptCount val="1"/>
                    <c:pt idx="0">
                      <c:v>欧州国籍
11件
2.0%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{4FDF1E7C-2270-4A08-BFFC-765A503A045C}</c15:txfldGUID>
                      <c15:f>出願人国籍別family件数推移!$W$29</c15:f>
                      <c15:dlblFieldTableCache>
                        <c:ptCount val="1"/>
                        <c:pt idx="0">
                          <c:v>欧州国籍
11件
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431-483A-AF03-5636FDE8B18B}"/>
                </c:ext>
              </c:extLst>
            </c:dLbl>
            <c:dLbl>
              <c:idx val="3"/>
              <c:layout>
                <c:manualLayout>
                  <c:x val="-4.3423091508080533E-2"/>
                  <c:y val="-0.10728106362699982"/>
                </c:manualLayout>
              </c:layout>
              <c:tx>
                <c:strRef>
                  <c:f>出願人国籍別family件数推移!$W$30</c:f>
                  <c:strCache>
                    <c:ptCount val="1"/>
                    <c:pt idx="0">
                      <c:v>中国籍
18件
3.3%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{3F154B1D-919F-4C4B-84B0-8A1FE57DEFEB}</c15:txfldGUID>
                      <c15:f>出願人国籍別family件数推移!$W$30</c15:f>
                      <c15:dlblFieldTableCache>
                        <c:ptCount val="1"/>
                        <c:pt idx="0">
                          <c:v>中国籍
18件
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431-483A-AF03-5636FDE8B18B}"/>
                </c:ext>
              </c:extLst>
            </c:dLbl>
            <c:dLbl>
              <c:idx val="4"/>
              <c:layout>
                <c:manualLayout>
                  <c:x val="4.9681825936379841E-3"/>
                  <c:y val="-0.11949892888590177"/>
                </c:manualLayout>
              </c:layout>
              <c:tx>
                <c:strRef>
                  <c:f>出願人国籍別family件数推移!$W$31</c:f>
                  <c:strCache>
                    <c:ptCount val="1"/>
                    <c:pt idx="0">
                      <c:v>韓国籍
38件
7.0%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{B829C9E6-48F8-4A61-9E75-A92A826B0F4B}</c15:txfldGUID>
                      <c15:f>出願人国籍別family件数推移!$W$31</c15:f>
                      <c15:dlblFieldTableCache>
                        <c:ptCount val="1"/>
                        <c:pt idx="0">
                          <c:v>韓国籍
38件
7.0%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431-483A-AF03-5636FDE8B18B}"/>
                </c:ext>
              </c:extLst>
            </c:dLbl>
            <c:dLbl>
              <c:idx val="5"/>
              <c:layout>
                <c:manualLayout>
                  <c:x val="0.13734499013965362"/>
                  <c:y val="-0.10868078504738986"/>
                </c:manualLayout>
              </c:layout>
              <c:tx>
                <c:strRef>
                  <c:f>出願人国籍別family件数推移!$W$32</c:f>
                  <c:strCache>
                    <c:ptCount val="1"/>
                    <c:pt idx="0">
                      <c:v>ASEAN各国の国籍
3件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{D8848824-4A67-44E1-8CE8-3947CE5B9293}</c15:txfldGUID>
                      <c15:f>出願人国籍別family件数推移!$W$32</c15:f>
                      <c15:dlblFieldTableCache>
                        <c:ptCount val="1"/>
                        <c:pt idx="0">
                          <c:v>ASEAN各国の国籍
3件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431-483A-AF03-5636FDE8B18B}"/>
                </c:ext>
              </c:extLst>
            </c:dLbl>
            <c:dLbl>
              <c:idx val="6"/>
              <c:layout>
                <c:manualLayout>
                  <c:x val="0.26731505110496873"/>
                  <c:y val="0.10967730729948673"/>
                </c:manualLayout>
              </c:layout>
              <c:tx>
                <c:strRef>
                  <c:f>出願人国籍別family件数推移!$W$33</c:f>
                  <c:strCache>
                    <c:ptCount val="1"/>
                    <c:pt idx="0">
                      <c:v>その他
3件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{657FCFB1-653C-4E2F-B3E4-AFB3999FC30B}</c15:txfldGUID>
                      <c15:f>出願人国籍別family件数推移!$W$33</c15:f>
                      <c15:dlblFieldTableCache>
                        <c:ptCount val="1"/>
                        <c:pt idx="0">
                          <c:v>その他
3件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431-483A-AF03-5636FDE8B18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{73B1BF26-DF9E-4CAF-AD1D-33F3F35E9B74}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431-483A-AF03-5636FDE8B18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{7E89F4AB-2430-448E-9AE4-BE43F325952F}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431-483A-AF03-5636FDE8B18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{DD14D117-0293-4F86-A31D-1F828D0A3724}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431-483A-AF03-5636FDE8B18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{55E72AE1-8763-4662-B01C-A71B97322C9B}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431-483A-AF03-5636FDE8B18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出願人国籍別family件数推移!$U$27:$U$33</c:f>
              <c:numCache>
                <c:formatCode>#,##0_);[Red]\(#,##0\)</c:formatCode>
                <c:ptCount val="7"/>
                <c:pt idx="0">
                  <c:v>444</c:v>
                </c:pt>
                <c:pt idx="1">
                  <c:v>25</c:v>
                </c:pt>
                <c:pt idx="2">
                  <c:v>11</c:v>
                </c:pt>
                <c:pt idx="3">
                  <c:v>18</c:v>
                </c:pt>
                <c:pt idx="4">
                  <c:v>38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31-483A-AF03-5636FDE8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444500</xdr:colOff>
      <xdr:row>4</xdr:row>
      <xdr:rowOff>139700</xdr:rowOff>
    </xdr:from>
    <xdr:ext cx="4527437" cy="322421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87C950-DF9E-4E21-A243-FC9446325F9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0.08923</cdr:x>
      <cdr:y>0.0446</cdr:y>
    </cdr:from>
    <cdr:to>
      <cdr:x>0.22257</cdr:x>
      <cdr:y>0.16784</cdr:y>
    </cdr:to>
    <cdr:sp macro="" textlink="出願人国籍別family件数推移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113" y="145677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0.3568</cdr:x>
      <cdr:y>0.79502</cdr:y>
    </cdr:from>
    <cdr:to>
      <cdr:x>0.51785</cdr:x>
      <cdr:y>0.91574</cdr:y>
    </cdr:to>
    <cdr:sp macro="" textlink="出願人国籍別family件数推移!$W$34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14590" y="2563322"/>
          <a:ext cx="728783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82981583-C78D-450F-BC51-32D90A4A1046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542件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0.82603</cdr:x>
      <cdr:y>0.06667</cdr:y>
    </cdr:from>
    <cdr:to>
      <cdr:x>0.95937</cdr:x>
      <cdr:y>0.18991</cdr:y>
    </cdr:to>
    <cdr:sp macro="" textlink="出願人国籍別family件数推移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723" y="215907"/>
          <a:ext cx="950250" cy="3991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0.62672</cdr:x>
      <cdr:y>0.8124</cdr:y>
    </cdr:from>
    <cdr:to>
      <cdr:x>0.78777</cdr:x>
      <cdr:y>0.93312</cdr:y>
    </cdr:to>
    <cdr:sp macro="" textlink="出願人国籍別family件数推移!$W$42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836041" y="2619349"/>
          <a:ext cx="728782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59A87843-DEB2-4338-8DFB-36EBAB65377A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2,439件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0.31486</cdr:x>
      <cdr:y>0.81588</cdr:y>
    </cdr:from>
    <cdr:to>
      <cdr:x>0.47591</cdr:x>
      <cdr:y>0.9366</cdr:y>
    </cdr:to>
    <cdr:sp macro="" textlink="出願人国籍別family件数推移!$W$18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25494" y="2630557"/>
          <a:ext cx="729144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BAB512D-0421-4ADE-84EF-2376FBE60197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1,052件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635993</xdr:colOff>
      <xdr:row>0</xdr:row>
      <xdr:rowOff>126187</xdr:rowOff>
    </xdr:from>
    <xdr:ext cx="4530639" cy="323105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26</xdr:col>
      <xdr:colOff>218515</xdr:colOff>
      <xdr:row>1</xdr:row>
      <xdr:rowOff>120463</xdr:rowOff>
    </xdr:from>
    <xdr:ext cx="7128621" cy="3266515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26</xdr:col>
      <xdr:colOff>162485</xdr:colOff>
      <xdr:row>23</xdr:row>
      <xdr:rowOff>131669</xdr:rowOff>
    </xdr:from>
    <xdr:ext cx="7128621" cy="3266515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37</xdr:col>
      <xdr:colOff>102834</xdr:colOff>
      <xdr:row>23</xdr:row>
      <xdr:rowOff>42862</xdr:rowOff>
    </xdr:from>
    <xdr:ext cx="4527437" cy="3224213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26</xdr:col>
      <xdr:colOff>140073</xdr:colOff>
      <xdr:row>46</xdr:row>
      <xdr:rowOff>154080</xdr:rowOff>
    </xdr:from>
    <xdr:ext cx="7128621" cy="3266515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36</xdr:col>
      <xdr:colOff>672493</xdr:colOff>
      <xdr:row>44</xdr:row>
      <xdr:rowOff>134189</xdr:rowOff>
    </xdr:from>
    <xdr:ext cx="4528397" cy="3224215"/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26</xdr:col>
      <xdr:colOff>84043</xdr:colOff>
      <xdr:row>70</xdr:row>
      <xdr:rowOff>64433</xdr:rowOff>
    </xdr:from>
    <xdr:ext cx="7128621" cy="3266515"/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37</xdr:col>
      <xdr:colOff>211051</xdr:colOff>
      <xdr:row>68</xdr:row>
      <xdr:rowOff>71996</xdr:rowOff>
    </xdr:from>
    <xdr:ext cx="4525195" cy="3224212"/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26</xdr:col>
      <xdr:colOff>117661</xdr:colOff>
      <xdr:row>93</xdr:row>
      <xdr:rowOff>98050</xdr:rowOff>
    </xdr:from>
    <xdr:ext cx="7120916" cy="3266515"/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37</xdr:col>
      <xdr:colOff>45525</xdr:colOff>
      <xdr:row>91</xdr:row>
      <xdr:rowOff>74157</xdr:rowOff>
    </xdr:from>
    <xdr:ext cx="4525195" cy="3224213"/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twoCellAnchor>
    <xdr:from>
      <xdr:col>43</xdr:col>
      <xdr:colOff>414915</xdr:colOff>
      <xdr:row>0</xdr:row>
      <xdr:rowOff>5405</xdr:rowOff>
    </xdr:from>
    <xdr:to>
      <xdr:col>50</xdr:col>
      <xdr:colOff>212509</xdr:colOff>
      <xdr:row>16</xdr:row>
      <xdr:rowOff>163969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0.36188</cdr:x>
      <cdr:y>0.77413</cdr:y>
    </cdr:from>
    <cdr:to>
      <cdr:x>0.52293</cdr:x>
      <cdr:y>0.89485</cdr:y>
    </cdr:to>
    <cdr:sp macro="" textlink="出願人国籍別family件数推移!$W$10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38406" y="2493353"/>
          <a:ext cx="729144" cy="388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4DA63BC-D0E7-433E-B266-7668C658335C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5,231件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0.09238</cdr:x>
      <cdr:y>0.04117</cdr:y>
    </cdr:from>
    <cdr:to>
      <cdr:x>0.22572</cdr:x>
      <cdr:y>0.16441</cdr:y>
    </cdr:to>
    <cdr:sp macro="" textlink="出願人国籍別family件数推移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525" y="134471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0.82005</cdr:x>
      <cdr:y>0.06518</cdr:y>
    </cdr:from>
    <cdr:to>
      <cdr:x>0.95339</cdr:x>
      <cdr:y>0.18842</cdr:y>
    </cdr:to>
    <cdr:sp macro="" textlink="出願人国籍別family件数推移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5795" y="212914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0.31486</cdr:x>
      <cdr:y>0.81588</cdr:y>
    </cdr:from>
    <cdr:to>
      <cdr:x>0.47591</cdr:x>
      <cdr:y>0.9366</cdr:y>
    </cdr:to>
    <cdr:sp macro="" textlink="出願人国籍別family件数推移!$W$18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25494" y="2630557"/>
          <a:ext cx="729144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BAB512D-0421-4ADE-84EF-2376FBE60197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1,052件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0.08846</cdr:x>
      <cdr:y>0.05504</cdr:y>
    </cdr:from>
    <cdr:to>
      <cdr:x>0.2218</cdr:x>
      <cdr:y>0.17828</cdr:y>
    </cdr:to>
    <cdr:sp macro="" textlink="出願人国籍別family件数推移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673" y="180259"/>
          <a:ext cx="955185" cy="4036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0.36175</cdr:x>
      <cdr:y>0.80545</cdr:y>
    </cdr:from>
    <cdr:to>
      <cdr:x>0.5228</cdr:x>
      <cdr:y>0.92617</cdr:y>
    </cdr:to>
    <cdr:sp macro="" textlink="出願人国籍別family件数推移!$W$26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37001" y="2596940"/>
          <a:ext cx="728783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96A119E8-8571-4D3A-BD5F-BB83C79DEA12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1,198件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wi99010v\00&#19977;&#37096;&#23529;&#26619;&#35519;&#26619;&#23460;00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tabSelected="1" zoomScaleNormal="100" workbookViewId="0"/>
  </sheetViews>
  <sheetFormatPr defaultRowHeight="18.75" x14ac:dyDescent="0.4"/>
  <sheetData>
    <row r="2" spans="2:2" x14ac:dyDescent="0.4">
      <c r="B2" t="s">
        <v>38</v>
      </c>
    </row>
    <row r="20" spans="2:2" x14ac:dyDescent="0.4">
      <c r="B20" t="s">
        <v>39</v>
      </c>
    </row>
    <row r="21" spans="2:2" x14ac:dyDescent="0.4">
      <c r="B21" t="s">
        <v>40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2"/>
  <sheetViews>
    <sheetView topLeftCell="Z1" zoomScaleNormal="100" workbookViewId="0">
      <selection activeCell="AL84" sqref="AL84"/>
    </sheetView>
  </sheetViews>
  <sheetFormatPr defaultColWidth="9" defaultRowHeight="13.5" customHeight="1" x14ac:dyDescent="0.15"/>
  <cols>
    <col min="1" max="1" width="10.125" customWidth="1"/>
    <col min="2" max="2" width="3.625" customWidth="1"/>
    <col min="3" max="3" width="2.375" customWidth="1"/>
    <col min="4" max="4" width="14.125" customWidth="1"/>
    <col min="5" max="19" width="5.125" customWidth="1"/>
    <col min="20" max="20" width="4.75" customWidth="1"/>
    <col min="21" max="21" width="8.875" customWidth="1"/>
    <col min="22" max="22" width="9" customWidth="1"/>
    <col min="23" max="23" width="16.75" customWidth="1"/>
    <col min="24" max="24" width="10.875" customWidth="1"/>
    <col min="25" max="25" width="12" customWidth="1"/>
    <col min="26" max="26" width="9.875" customWidth="1"/>
    <col min="27" max="27" width="9.125" style="7" bestFit="1" customWidth="1"/>
    <col min="28" max="29" width="10.625" style="7" bestFit="1" customWidth="1"/>
    <col min="30" max="31" width="9.125" style="7" bestFit="1" customWidth="1"/>
    <col min="32" max="32" width="9" style="7"/>
    <col min="33" max="34" width="9.125" style="7" bestFit="1" customWidth="1"/>
    <col min="35" max="16384" width="9" style="7"/>
  </cols>
  <sheetData>
    <row r="1" spans="1:50" s="3" customFormat="1" ht="13.5" customHeight="1" x14ac:dyDescent="0.15">
      <c r="A1" s="1"/>
      <c r="B1" s="2"/>
      <c r="C1" s="2"/>
      <c r="D1" s="3" t="s">
        <v>0</v>
      </c>
      <c r="E1" s="4" t="s">
        <v>1</v>
      </c>
      <c r="W1" s="5"/>
      <c r="X1" s="5"/>
      <c r="Y1" s="5"/>
      <c r="Z1" s="5"/>
      <c r="AA1" s="6" t="str">
        <f>A3</f>
        <v>a全体</v>
      </c>
      <c r="AB1" s="6"/>
      <c r="AC1" s="7"/>
      <c r="AD1" s="8"/>
      <c r="AE1" s="7"/>
      <c r="AF1" s="7"/>
      <c r="AG1" s="7"/>
      <c r="AH1" s="7"/>
      <c r="AI1" s="7"/>
      <c r="AJ1" s="7"/>
      <c r="AK1" s="7"/>
      <c r="AM1" s="7"/>
      <c r="AN1" s="7"/>
      <c r="AO1" s="7"/>
      <c r="AP1" s="7"/>
      <c r="AQ1" s="7"/>
      <c r="AX1" s="8"/>
    </row>
    <row r="2" spans="1:50" s="3" customFormat="1" ht="13.5" customHeight="1" x14ac:dyDescent="0.15">
      <c r="D2" s="9" t="s">
        <v>2</v>
      </c>
      <c r="E2" s="10">
        <v>2001</v>
      </c>
      <c r="F2" s="10">
        <v>2002</v>
      </c>
      <c r="G2" s="10">
        <v>2003</v>
      </c>
      <c r="H2" s="10">
        <v>2004</v>
      </c>
      <c r="I2" s="10">
        <v>2005</v>
      </c>
      <c r="J2" s="10">
        <v>2006</v>
      </c>
      <c r="K2" s="10">
        <v>2007</v>
      </c>
      <c r="L2" s="10">
        <v>2008</v>
      </c>
      <c r="M2" s="10">
        <v>2009</v>
      </c>
      <c r="N2" s="10">
        <v>2010</v>
      </c>
      <c r="O2" s="10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9" t="s">
        <v>3</v>
      </c>
      <c r="V2" s="11" t="s">
        <v>4</v>
      </c>
      <c r="W2" s="9" t="s">
        <v>5</v>
      </c>
      <c r="X2" s="9" t="s">
        <v>6</v>
      </c>
      <c r="Y2" s="9" t="s">
        <v>2</v>
      </c>
      <c r="Z2" s="12" t="s">
        <v>7</v>
      </c>
    </row>
    <row r="3" spans="1:50" s="3" customFormat="1" ht="13.5" customHeight="1" x14ac:dyDescent="0.35">
      <c r="A3" s="13" t="s">
        <v>8</v>
      </c>
      <c r="B3" s="14"/>
      <c r="C3" s="15">
        <v>1</v>
      </c>
      <c r="D3" s="16" t="s">
        <v>9</v>
      </c>
      <c r="E3" s="17">
        <v>280</v>
      </c>
      <c r="F3" s="17">
        <v>278</v>
      </c>
      <c r="G3" s="17">
        <v>299</v>
      </c>
      <c r="H3" s="17">
        <v>293</v>
      </c>
      <c r="I3" s="17">
        <v>317</v>
      </c>
      <c r="J3" s="17">
        <v>292</v>
      </c>
      <c r="K3" s="17">
        <v>224</v>
      </c>
      <c r="L3" s="17">
        <v>262</v>
      </c>
      <c r="M3" s="17">
        <v>246</v>
      </c>
      <c r="N3" s="17">
        <v>362</v>
      </c>
      <c r="O3" s="17">
        <v>323</v>
      </c>
      <c r="P3" s="17">
        <v>250</v>
      </c>
      <c r="Q3" s="17">
        <v>274</v>
      </c>
      <c r="R3" s="17">
        <v>258</v>
      </c>
      <c r="S3" s="17">
        <v>235</v>
      </c>
      <c r="T3" s="17">
        <v>127</v>
      </c>
      <c r="U3" s="18">
        <f t="shared" ref="U3:U9" si="0">SUM(E3:T3)</f>
        <v>4320</v>
      </c>
      <c r="V3" s="19">
        <f t="shared" ref="V3:V10" si="1">U3/U$10</f>
        <v>0.8258459185624164</v>
      </c>
      <c r="W3" s="20" t="str">
        <f t="shared" ref="W3:W9" si="2">Y3&amp;CHAR(10)&amp;TEXT(U3,"##,##0件")&amp;CHAR(10)&amp;TEXT(V3,"0.0%")</f>
        <v>日本国籍
4,320件
82.6%</v>
      </c>
      <c r="X3" s="20" t="str">
        <f t="shared" ref="X3:X8" si="3">D3</f>
        <v>日本</v>
      </c>
      <c r="Y3" s="21" t="s">
        <v>10</v>
      </c>
      <c r="Z3" s="22"/>
    </row>
    <row r="4" spans="1:50" s="3" customFormat="1" ht="13.5" customHeight="1" x14ac:dyDescent="0.35">
      <c r="C4" s="15">
        <v>2</v>
      </c>
      <c r="D4" s="16" t="s">
        <v>11</v>
      </c>
      <c r="E4" s="17">
        <v>17</v>
      </c>
      <c r="F4" s="17">
        <v>21</v>
      </c>
      <c r="G4" s="17">
        <v>19</v>
      </c>
      <c r="H4" s="17">
        <v>17</v>
      </c>
      <c r="I4" s="17">
        <v>26</v>
      </c>
      <c r="J4" s="17">
        <v>19</v>
      </c>
      <c r="K4" s="17">
        <v>12</v>
      </c>
      <c r="L4" s="17">
        <v>8</v>
      </c>
      <c r="M4" s="17">
        <v>30</v>
      </c>
      <c r="N4" s="17">
        <v>18</v>
      </c>
      <c r="O4" s="17">
        <v>13</v>
      </c>
      <c r="P4" s="17">
        <v>28</v>
      </c>
      <c r="Q4" s="17">
        <v>17</v>
      </c>
      <c r="R4" s="17">
        <v>20</v>
      </c>
      <c r="S4" s="17">
        <v>6</v>
      </c>
      <c r="T4" s="17">
        <v>4</v>
      </c>
      <c r="U4" s="18">
        <f t="shared" si="0"/>
        <v>275</v>
      </c>
      <c r="V4" s="19">
        <f t="shared" si="1"/>
        <v>5.2571210093672341E-2</v>
      </c>
      <c r="W4" s="20" t="str">
        <f t="shared" si="2"/>
        <v>米国籍
275件
5.3%</v>
      </c>
      <c r="X4" s="20" t="str">
        <f t="shared" si="3"/>
        <v>米国</v>
      </c>
      <c r="Y4" s="21" t="s">
        <v>12</v>
      </c>
      <c r="Z4" s="22"/>
    </row>
    <row r="5" spans="1:50" s="3" customFormat="1" ht="13.5" customHeight="1" x14ac:dyDescent="0.35">
      <c r="B5" s="23"/>
      <c r="C5" s="15">
        <v>3</v>
      </c>
      <c r="D5" s="16" t="s">
        <v>13</v>
      </c>
      <c r="E5" s="17">
        <v>6</v>
      </c>
      <c r="F5" s="17">
        <v>13</v>
      </c>
      <c r="G5" s="17">
        <v>17</v>
      </c>
      <c r="H5" s="17">
        <v>17</v>
      </c>
      <c r="I5" s="17">
        <v>18</v>
      </c>
      <c r="J5" s="17">
        <v>12</v>
      </c>
      <c r="K5" s="17">
        <v>7</v>
      </c>
      <c r="L5" s="17">
        <v>26</v>
      </c>
      <c r="M5" s="17">
        <v>22</v>
      </c>
      <c r="N5" s="17">
        <v>14</v>
      </c>
      <c r="O5" s="17">
        <v>14</v>
      </c>
      <c r="P5" s="17">
        <v>14</v>
      </c>
      <c r="Q5" s="17">
        <v>12</v>
      </c>
      <c r="R5" s="17">
        <v>9</v>
      </c>
      <c r="S5" s="17">
        <v>17</v>
      </c>
      <c r="T5" s="17">
        <v>6</v>
      </c>
      <c r="U5" s="18">
        <f t="shared" si="0"/>
        <v>224</v>
      </c>
      <c r="V5" s="19">
        <f t="shared" si="1"/>
        <v>4.2821640221754921E-2</v>
      </c>
      <c r="W5" s="20" t="str">
        <f t="shared" si="2"/>
        <v>欧州国籍
224件
4.3%</v>
      </c>
      <c r="X5" s="20" t="str">
        <f t="shared" si="3"/>
        <v>欧州</v>
      </c>
      <c r="Y5" s="21" t="s">
        <v>14</v>
      </c>
      <c r="Z5" s="22"/>
    </row>
    <row r="6" spans="1:50" s="3" customFormat="1" ht="13.5" customHeight="1" x14ac:dyDescent="0.35">
      <c r="C6" s="15">
        <v>4</v>
      </c>
      <c r="D6" s="16" t="s">
        <v>15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17">
        <v>1</v>
      </c>
      <c r="N6" s="17">
        <v>1</v>
      </c>
      <c r="O6" s="17">
        <v>4</v>
      </c>
      <c r="P6" s="17">
        <v>13</v>
      </c>
      <c r="Q6" s="17">
        <v>10</v>
      </c>
      <c r="R6" s="17">
        <v>11</v>
      </c>
      <c r="S6" s="17">
        <v>17</v>
      </c>
      <c r="T6" s="17">
        <v>25</v>
      </c>
      <c r="U6" s="18">
        <f t="shared" si="0"/>
        <v>82</v>
      </c>
      <c r="V6" s="19">
        <f t="shared" si="1"/>
        <v>1.567577900974957E-2</v>
      </c>
      <c r="W6" s="20" t="str">
        <f t="shared" si="2"/>
        <v>中国籍
82件
1.6%</v>
      </c>
      <c r="X6" s="20" t="str">
        <f t="shared" si="3"/>
        <v>中国</v>
      </c>
      <c r="Y6" s="21" t="s">
        <v>16</v>
      </c>
      <c r="Z6" s="22"/>
      <c r="AN6" s="25"/>
      <c r="AO6" s="25"/>
      <c r="AP6" s="25"/>
      <c r="AQ6" s="25"/>
      <c r="AR6" s="25"/>
      <c r="AS6" s="25"/>
    </row>
    <row r="7" spans="1:50" s="3" customFormat="1" ht="13.5" customHeight="1" x14ac:dyDescent="0.35">
      <c r="C7" s="15">
        <v>5</v>
      </c>
      <c r="D7" s="16" t="s">
        <v>17</v>
      </c>
      <c r="E7" s="17">
        <v>2</v>
      </c>
      <c r="F7" s="17">
        <v>1</v>
      </c>
      <c r="G7" s="17">
        <v>5</v>
      </c>
      <c r="H7" s="17">
        <v>10</v>
      </c>
      <c r="I7" s="17">
        <v>5</v>
      </c>
      <c r="J7" s="17">
        <v>5</v>
      </c>
      <c r="K7" s="17">
        <v>10</v>
      </c>
      <c r="L7" s="17">
        <v>12</v>
      </c>
      <c r="M7" s="17">
        <v>18</v>
      </c>
      <c r="N7" s="17">
        <v>19</v>
      </c>
      <c r="O7" s="17">
        <v>32</v>
      </c>
      <c r="P7" s="17">
        <v>39</v>
      </c>
      <c r="Q7" s="17">
        <v>35</v>
      </c>
      <c r="R7" s="17">
        <v>29</v>
      </c>
      <c r="S7" s="17">
        <v>34</v>
      </c>
      <c r="T7" s="17">
        <v>19</v>
      </c>
      <c r="U7" s="18">
        <f t="shared" si="0"/>
        <v>275</v>
      </c>
      <c r="V7" s="19">
        <f t="shared" si="1"/>
        <v>5.2571210093672341E-2</v>
      </c>
      <c r="W7" s="20" t="str">
        <f t="shared" si="2"/>
        <v>韓国籍
275件
5.3%</v>
      </c>
      <c r="X7" s="20" t="str">
        <f t="shared" si="3"/>
        <v>韓国</v>
      </c>
      <c r="Y7" s="21" t="s">
        <v>18</v>
      </c>
      <c r="Z7" s="22"/>
      <c r="AN7" s="25"/>
      <c r="AO7" s="25"/>
      <c r="AP7" s="25"/>
      <c r="AQ7" s="25"/>
      <c r="AR7" s="25"/>
      <c r="AS7" s="25"/>
    </row>
    <row r="8" spans="1:50" s="3" customFormat="1" ht="13.5" customHeight="1" x14ac:dyDescent="0.35">
      <c r="C8" s="15">
        <v>6</v>
      </c>
      <c r="D8" s="16" t="s">
        <v>19</v>
      </c>
      <c r="E8" s="17">
        <v>1</v>
      </c>
      <c r="F8" s="24">
        <v>0</v>
      </c>
      <c r="G8" s="24">
        <v>0</v>
      </c>
      <c r="H8" s="24">
        <v>0</v>
      </c>
      <c r="I8" s="24">
        <v>0</v>
      </c>
      <c r="J8" s="17">
        <v>2</v>
      </c>
      <c r="K8" s="24">
        <v>0</v>
      </c>
      <c r="L8" s="17">
        <v>3</v>
      </c>
      <c r="M8" s="24">
        <v>0</v>
      </c>
      <c r="N8" s="17">
        <v>1</v>
      </c>
      <c r="O8" s="17">
        <v>1</v>
      </c>
      <c r="P8" s="17">
        <v>1</v>
      </c>
      <c r="Q8" s="24">
        <v>0</v>
      </c>
      <c r="R8" s="17">
        <v>1</v>
      </c>
      <c r="S8" s="17">
        <v>1</v>
      </c>
      <c r="T8" s="24">
        <v>0</v>
      </c>
      <c r="U8" s="18">
        <f t="shared" si="0"/>
        <v>11</v>
      </c>
      <c r="V8" s="19">
        <f t="shared" si="1"/>
        <v>2.1028484037468936E-3</v>
      </c>
      <c r="W8" s="20" t="str">
        <f t="shared" si="2"/>
        <v>ASEAN各国の国籍
11件
0.2%</v>
      </c>
      <c r="X8" s="20" t="str">
        <f t="shared" si="3"/>
        <v>ASEAN各国</v>
      </c>
      <c r="Y8" s="20" t="s">
        <v>20</v>
      </c>
      <c r="Z8" s="22"/>
      <c r="AN8" s="25"/>
      <c r="AO8" s="25"/>
      <c r="AP8" s="25"/>
      <c r="AQ8" s="25"/>
      <c r="AR8" s="25"/>
      <c r="AS8" s="25"/>
    </row>
    <row r="9" spans="1:50" s="3" customFormat="1" ht="13.5" customHeight="1" x14ac:dyDescent="0.35">
      <c r="C9" s="15">
        <v>7</v>
      </c>
      <c r="D9" s="16" t="s">
        <v>21</v>
      </c>
      <c r="E9" s="17">
        <v>2</v>
      </c>
      <c r="F9" s="17">
        <v>1</v>
      </c>
      <c r="G9" s="17">
        <v>3</v>
      </c>
      <c r="H9" s="17">
        <v>4</v>
      </c>
      <c r="I9" s="17">
        <v>1</v>
      </c>
      <c r="J9" s="17">
        <v>1</v>
      </c>
      <c r="K9" s="17">
        <v>3</v>
      </c>
      <c r="L9" s="17">
        <v>1</v>
      </c>
      <c r="M9" s="17">
        <v>2</v>
      </c>
      <c r="N9" s="17">
        <v>4</v>
      </c>
      <c r="O9" s="17">
        <v>10</v>
      </c>
      <c r="P9" s="17">
        <v>4</v>
      </c>
      <c r="Q9" s="17">
        <v>2</v>
      </c>
      <c r="R9" s="17">
        <v>4</v>
      </c>
      <c r="S9" s="17">
        <v>1</v>
      </c>
      <c r="T9" s="17">
        <v>1</v>
      </c>
      <c r="U9" s="18">
        <f t="shared" si="0"/>
        <v>44</v>
      </c>
      <c r="V9" s="19">
        <f t="shared" si="1"/>
        <v>8.4113936149875744E-3</v>
      </c>
      <c r="W9" s="20" t="str">
        <f t="shared" si="2"/>
        <v>その他
44件
0.8%</v>
      </c>
      <c r="X9" s="26" t="s">
        <v>21</v>
      </c>
      <c r="Y9" s="26" t="s">
        <v>21</v>
      </c>
      <c r="Z9" s="22"/>
      <c r="AN9" s="25"/>
      <c r="AO9" s="25"/>
      <c r="AP9" s="25"/>
      <c r="AQ9" s="25"/>
      <c r="AR9" s="25"/>
      <c r="AS9" s="25"/>
    </row>
    <row r="10" spans="1:50" ht="13.5" customHeight="1" x14ac:dyDescent="0.35">
      <c r="A10" s="7"/>
      <c r="B10" s="23"/>
      <c r="C10" s="23"/>
      <c r="D10" s="27" t="s">
        <v>3</v>
      </c>
      <c r="E10" s="28">
        <f t="shared" ref="E10:U10" si="4">SUM(E3:E9)</f>
        <v>308</v>
      </c>
      <c r="F10" s="28">
        <f t="shared" si="4"/>
        <v>314</v>
      </c>
      <c r="G10" s="28">
        <f t="shared" si="4"/>
        <v>343</v>
      </c>
      <c r="H10" s="28">
        <f t="shared" si="4"/>
        <v>341</v>
      </c>
      <c r="I10" s="28">
        <f t="shared" si="4"/>
        <v>367</v>
      </c>
      <c r="J10" s="28">
        <f t="shared" si="4"/>
        <v>331</v>
      </c>
      <c r="K10" s="28">
        <f t="shared" si="4"/>
        <v>256</v>
      </c>
      <c r="L10" s="28">
        <f t="shared" si="4"/>
        <v>312</v>
      </c>
      <c r="M10" s="28">
        <f t="shared" si="4"/>
        <v>319</v>
      </c>
      <c r="N10" s="28">
        <f t="shared" si="4"/>
        <v>419</v>
      </c>
      <c r="O10" s="28">
        <f t="shared" si="4"/>
        <v>397</v>
      </c>
      <c r="P10" s="28">
        <f t="shared" si="4"/>
        <v>349</v>
      </c>
      <c r="Q10" s="28">
        <f t="shared" si="4"/>
        <v>350</v>
      </c>
      <c r="R10" s="28">
        <f t="shared" si="4"/>
        <v>332</v>
      </c>
      <c r="S10" s="28">
        <f t="shared" si="4"/>
        <v>311</v>
      </c>
      <c r="T10" s="28">
        <f t="shared" si="4"/>
        <v>182</v>
      </c>
      <c r="U10" s="28">
        <f t="shared" si="4"/>
        <v>5231</v>
      </c>
      <c r="V10" s="29">
        <f t="shared" si="1"/>
        <v>1</v>
      </c>
      <c r="W10" s="30" t="str">
        <f>Y10&amp;CHAR(10)&amp;TEXT(U10,"##,##0件")</f>
        <v>合計
5,231件</v>
      </c>
      <c r="X10" s="31" t="str">
        <f t="shared" ref="X10:X16" si="5">D10</f>
        <v>合計</v>
      </c>
      <c r="Y10" s="30" t="s">
        <v>3</v>
      </c>
      <c r="Z10" s="32">
        <f>SUM(E10:T10)</f>
        <v>5231</v>
      </c>
    </row>
    <row r="11" spans="1:50" ht="13.5" customHeight="1" x14ac:dyDescent="0.35">
      <c r="A11" s="33" t="s">
        <v>22</v>
      </c>
      <c r="C11" s="15">
        <v>1</v>
      </c>
      <c r="D11" s="16" t="s">
        <v>23</v>
      </c>
      <c r="E11" s="17">
        <v>74</v>
      </c>
      <c r="F11" s="17">
        <v>78</v>
      </c>
      <c r="G11" s="17">
        <v>66</v>
      </c>
      <c r="H11" s="17">
        <v>45</v>
      </c>
      <c r="I11" s="17">
        <v>85</v>
      </c>
      <c r="J11" s="17">
        <v>64</v>
      </c>
      <c r="K11" s="17">
        <v>44</v>
      </c>
      <c r="L11" s="17">
        <v>50</v>
      </c>
      <c r="M11" s="17">
        <v>62</v>
      </c>
      <c r="N11" s="17">
        <v>73</v>
      </c>
      <c r="O11" s="17">
        <v>54</v>
      </c>
      <c r="P11" s="17">
        <v>39</v>
      </c>
      <c r="Q11" s="17">
        <v>49</v>
      </c>
      <c r="R11" s="17">
        <v>55</v>
      </c>
      <c r="S11" s="17">
        <v>39</v>
      </c>
      <c r="T11" s="17">
        <v>31</v>
      </c>
      <c r="U11" s="18">
        <f t="shared" ref="U11:U17" si="6">SUM(E11:T11)</f>
        <v>908</v>
      </c>
      <c r="V11" s="19">
        <f t="shared" ref="V11:V18" si="7">U11/U$18</f>
        <v>0.86311787072243351</v>
      </c>
      <c r="W11" s="20" t="str">
        <f t="shared" ref="W11:W17" si="8">Y11&amp;CHAR(10)&amp;TEXT(U11,"##,##0件")&amp;CHAR(10)&amp;TEXT(V11,"0.0%")</f>
        <v>日本国籍
908件
86.3%</v>
      </c>
      <c r="X11" s="20" t="str">
        <f t="shared" si="5"/>
        <v>日本</v>
      </c>
      <c r="Y11" s="21" t="s">
        <v>10</v>
      </c>
      <c r="Z11" s="22"/>
      <c r="AA11" s="3"/>
      <c r="AS11" s="34"/>
    </row>
    <row r="12" spans="1:50" ht="13.5" customHeight="1" x14ac:dyDescent="0.35">
      <c r="A12" t="str">
        <f>"カテゴリー1"&amp;CHAR(10)&amp;TEXT(U18,"#,##0件")&amp;CHAR(10)&amp;TEXT(U18/U$10,"#0.0%")</f>
        <v>カテゴリー1
1,052件
20.1%</v>
      </c>
      <c r="C12" s="15">
        <v>2</v>
      </c>
      <c r="D12" s="16" t="s">
        <v>24</v>
      </c>
      <c r="E12" s="17">
        <v>4</v>
      </c>
      <c r="F12" s="17">
        <v>5</v>
      </c>
      <c r="G12" s="17">
        <v>7</v>
      </c>
      <c r="H12" s="24">
        <v>0</v>
      </c>
      <c r="I12" s="17">
        <v>4</v>
      </c>
      <c r="J12" s="17">
        <v>4</v>
      </c>
      <c r="K12" s="17">
        <v>3</v>
      </c>
      <c r="L12" s="17">
        <v>1</v>
      </c>
      <c r="M12" s="17">
        <v>5</v>
      </c>
      <c r="N12" s="17">
        <v>3</v>
      </c>
      <c r="O12" s="17">
        <v>1</v>
      </c>
      <c r="P12" s="17">
        <v>7</v>
      </c>
      <c r="Q12" s="17">
        <v>5</v>
      </c>
      <c r="R12" s="17">
        <v>5</v>
      </c>
      <c r="S12" s="24">
        <v>0</v>
      </c>
      <c r="T12" s="17">
        <v>1</v>
      </c>
      <c r="U12" s="18">
        <f t="shared" si="6"/>
        <v>55</v>
      </c>
      <c r="V12" s="19">
        <f t="shared" si="7"/>
        <v>5.2281368821292779E-2</v>
      </c>
      <c r="W12" s="20" t="str">
        <f t="shared" si="8"/>
        <v>米国籍
55件
5.2%</v>
      </c>
      <c r="X12" s="20" t="str">
        <f t="shared" si="5"/>
        <v>米国</v>
      </c>
      <c r="Y12" s="21" t="s">
        <v>12</v>
      </c>
      <c r="Z12" s="22"/>
      <c r="AA12" s="3"/>
      <c r="AS12" s="34"/>
    </row>
    <row r="13" spans="1:50" ht="13.5" customHeight="1" x14ac:dyDescent="0.35">
      <c r="C13" s="15">
        <v>3</v>
      </c>
      <c r="D13" s="16" t="s">
        <v>25</v>
      </c>
      <c r="E13" s="17">
        <v>2</v>
      </c>
      <c r="F13" s="17">
        <v>2</v>
      </c>
      <c r="G13" s="24">
        <v>0</v>
      </c>
      <c r="H13" s="24">
        <v>0</v>
      </c>
      <c r="I13" s="17">
        <v>1</v>
      </c>
      <c r="J13" s="17">
        <v>2</v>
      </c>
      <c r="K13" s="17">
        <v>2</v>
      </c>
      <c r="L13" s="17">
        <v>2</v>
      </c>
      <c r="M13" s="17">
        <v>5</v>
      </c>
      <c r="N13" s="17">
        <v>2</v>
      </c>
      <c r="O13" s="17">
        <v>1</v>
      </c>
      <c r="P13" s="17">
        <v>2</v>
      </c>
      <c r="Q13" s="17">
        <v>2</v>
      </c>
      <c r="R13" s="17">
        <v>2</v>
      </c>
      <c r="S13" s="17">
        <v>6</v>
      </c>
      <c r="T13" s="17">
        <v>1</v>
      </c>
      <c r="U13" s="18">
        <f t="shared" si="6"/>
        <v>32</v>
      </c>
      <c r="V13" s="19">
        <f t="shared" si="7"/>
        <v>3.0418250950570342E-2</v>
      </c>
      <c r="W13" s="20" t="str">
        <f t="shared" si="8"/>
        <v>欧州国籍
32件
3.0%</v>
      </c>
      <c r="X13" s="20" t="str">
        <f t="shared" si="5"/>
        <v>欧州</v>
      </c>
      <c r="Y13" s="21" t="s">
        <v>14</v>
      </c>
      <c r="Z13" s="22"/>
      <c r="AA13" s="3"/>
      <c r="AN13" s="34"/>
      <c r="AO13" s="34"/>
      <c r="AP13" s="34"/>
      <c r="AQ13" s="34"/>
      <c r="AR13" s="34"/>
      <c r="AS13" s="34"/>
    </row>
    <row r="14" spans="1:50" ht="13.5" customHeight="1" x14ac:dyDescent="0.35">
      <c r="C14" s="15">
        <v>4</v>
      </c>
      <c r="D14" s="16" t="s">
        <v>26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17">
        <v>4</v>
      </c>
      <c r="P14" s="17">
        <v>4</v>
      </c>
      <c r="Q14" s="17">
        <v>3</v>
      </c>
      <c r="R14" s="17">
        <v>5</v>
      </c>
      <c r="S14" s="17">
        <v>7</v>
      </c>
      <c r="T14" s="17">
        <v>8</v>
      </c>
      <c r="U14" s="18">
        <f t="shared" si="6"/>
        <v>31</v>
      </c>
      <c r="V14" s="19">
        <f t="shared" si="7"/>
        <v>2.9467680608365018E-2</v>
      </c>
      <c r="W14" s="20" t="str">
        <f t="shared" si="8"/>
        <v>中国籍
31件
2.9%</v>
      </c>
      <c r="X14" s="20" t="str">
        <f t="shared" si="5"/>
        <v>中国</v>
      </c>
      <c r="Y14" s="21" t="s">
        <v>16</v>
      </c>
      <c r="Z14" s="22"/>
      <c r="AA14" s="3"/>
      <c r="AN14" s="34"/>
      <c r="AO14" s="34"/>
      <c r="AP14" s="34"/>
      <c r="AQ14" s="34"/>
      <c r="AR14" s="34"/>
      <c r="AS14" s="34"/>
    </row>
    <row r="15" spans="1:50" ht="13.5" customHeight="1" x14ac:dyDescent="0.35">
      <c r="C15" s="15">
        <v>5</v>
      </c>
      <c r="D15" s="16" t="s">
        <v>27</v>
      </c>
      <c r="E15" s="24">
        <v>0</v>
      </c>
      <c r="F15" s="24">
        <v>0</v>
      </c>
      <c r="G15" s="24">
        <v>0</v>
      </c>
      <c r="H15" s="17">
        <v>3</v>
      </c>
      <c r="I15" s="24">
        <v>0</v>
      </c>
      <c r="J15" s="24">
        <v>0</v>
      </c>
      <c r="K15" s="24">
        <v>0</v>
      </c>
      <c r="L15" s="17">
        <v>1</v>
      </c>
      <c r="M15" s="24">
        <v>0</v>
      </c>
      <c r="N15" s="17">
        <v>1</v>
      </c>
      <c r="O15" s="17">
        <v>1</v>
      </c>
      <c r="P15" s="17">
        <v>2</v>
      </c>
      <c r="Q15" s="17">
        <v>3</v>
      </c>
      <c r="R15" s="17">
        <v>1</v>
      </c>
      <c r="S15" s="17">
        <v>4</v>
      </c>
      <c r="T15" s="17">
        <v>4</v>
      </c>
      <c r="U15" s="18">
        <f t="shared" si="6"/>
        <v>20</v>
      </c>
      <c r="V15" s="19">
        <f t="shared" si="7"/>
        <v>1.9011406844106463E-2</v>
      </c>
      <c r="W15" s="20" t="str">
        <f t="shared" si="8"/>
        <v>韓国籍
20件
1.9%</v>
      </c>
      <c r="X15" s="20" t="str">
        <f t="shared" si="5"/>
        <v>韓国</v>
      </c>
      <c r="Y15" s="21" t="s">
        <v>18</v>
      </c>
      <c r="Z15" s="22"/>
      <c r="AA15" s="3"/>
      <c r="AN15" s="34"/>
      <c r="AO15" s="34"/>
      <c r="AP15" s="34"/>
      <c r="AQ15" s="34"/>
      <c r="AR15" s="34"/>
      <c r="AS15" s="34"/>
    </row>
    <row r="16" spans="1:50" ht="13.5" customHeight="1" x14ac:dyDescent="0.35">
      <c r="C16" s="15">
        <v>6</v>
      </c>
      <c r="D16" s="16" t="s">
        <v>19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17">
        <v>1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18">
        <f t="shared" si="6"/>
        <v>1</v>
      </c>
      <c r="V16" s="19">
        <f t="shared" si="7"/>
        <v>9.5057034220532319E-4</v>
      </c>
      <c r="W16" s="20" t="str">
        <f t="shared" si="8"/>
        <v>ASEAN各国の国籍
1件
0.1%</v>
      </c>
      <c r="X16" s="20" t="str">
        <f t="shared" si="5"/>
        <v>ASEAN各国</v>
      </c>
      <c r="Y16" s="20" t="s">
        <v>20</v>
      </c>
      <c r="Z16" s="22"/>
      <c r="AA16" s="3"/>
      <c r="AN16" s="34"/>
      <c r="AO16" s="34"/>
      <c r="AP16" s="34"/>
      <c r="AQ16" s="34"/>
      <c r="AR16" s="34"/>
      <c r="AS16" s="34"/>
    </row>
    <row r="17" spans="1:45" ht="13.5" customHeight="1" x14ac:dyDescent="0.35">
      <c r="C17" s="15">
        <v>7</v>
      </c>
      <c r="D17" s="16" t="s">
        <v>21</v>
      </c>
      <c r="E17" s="24">
        <v>0</v>
      </c>
      <c r="F17" s="24">
        <v>0</v>
      </c>
      <c r="G17" s="24">
        <v>0</v>
      </c>
      <c r="H17" s="17">
        <v>1</v>
      </c>
      <c r="I17" s="17">
        <v>1</v>
      </c>
      <c r="J17" s="24">
        <v>0</v>
      </c>
      <c r="K17" s="24">
        <v>0</v>
      </c>
      <c r="L17" s="17">
        <v>1</v>
      </c>
      <c r="M17" s="17">
        <v>1</v>
      </c>
      <c r="N17" s="24">
        <v>0</v>
      </c>
      <c r="O17" s="17">
        <v>1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18">
        <f t="shared" si="6"/>
        <v>5</v>
      </c>
      <c r="V17" s="19">
        <f t="shared" si="7"/>
        <v>4.7528517110266158E-3</v>
      </c>
      <c r="W17" s="20" t="str">
        <f t="shared" si="8"/>
        <v>その他
5件
0.5%</v>
      </c>
      <c r="X17" s="26" t="s">
        <v>21</v>
      </c>
      <c r="Y17" s="26" t="s">
        <v>21</v>
      </c>
      <c r="Z17" s="22"/>
      <c r="AA17" s="3"/>
      <c r="AN17" s="34"/>
      <c r="AO17" s="34"/>
      <c r="AP17" s="34"/>
      <c r="AQ17" s="34"/>
      <c r="AR17" s="34"/>
      <c r="AS17" s="34"/>
    </row>
    <row r="18" spans="1:45" ht="13.5" customHeight="1" x14ac:dyDescent="0.35">
      <c r="C18" s="23"/>
      <c r="D18" s="27" t="s">
        <v>3</v>
      </c>
      <c r="E18" s="28">
        <f t="shared" ref="E18:U18" si="9">SUM(E11:E17)</f>
        <v>80</v>
      </c>
      <c r="F18" s="28">
        <f t="shared" si="9"/>
        <v>85</v>
      </c>
      <c r="G18" s="28">
        <f t="shared" si="9"/>
        <v>73</v>
      </c>
      <c r="H18" s="28">
        <f t="shared" si="9"/>
        <v>49</v>
      </c>
      <c r="I18" s="28">
        <f t="shared" si="9"/>
        <v>91</v>
      </c>
      <c r="J18" s="28">
        <f t="shared" si="9"/>
        <v>70</v>
      </c>
      <c r="K18" s="28">
        <f t="shared" si="9"/>
        <v>49</v>
      </c>
      <c r="L18" s="28">
        <f t="shared" si="9"/>
        <v>56</v>
      </c>
      <c r="M18" s="28">
        <f t="shared" si="9"/>
        <v>73</v>
      </c>
      <c r="N18" s="28">
        <f t="shared" si="9"/>
        <v>79</v>
      </c>
      <c r="O18" s="28">
        <f t="shared" si="9"/>
        <v>62</v>
      </c>
      <c r="P18" s="28">
        <f t="shared" si="9"/>
        <v>54</v>
      </c>
      <c r="Q18" s="28">
        <f t="shared" si="9"/>
        <v>62</v>
      </c>
      <c r="R18" s="28">
        <f t="shared" si="9"/>
        <v>68</v>
      </c>
      <c r="S18" s="28">
        <f t="shared" si="9"/>
        <v>56</v>
      </c>
      <c r="T18" s="28">
        <f t="shared" si="9"/>
        <v>45</v>
      </c>
      <c r="U18" s="28">
        <f t="shared" si="9"/>
        <v>1052</v>
      </c>
      <c r="V18" s="35">
        <f t="shared" si="7"/>
        <v>1</v>
      </c>
      <c r="W18" s="30" t="str">
        <f>Y18&amp;CHAR(10)&amp;TEXT(U18,"##,##0件")</f>
        <v>合計
1,052件</v>
      </c>
      <c r="X18" s="31" t="str">
        <f t="shared" ref="X18:X24" si="10">D18</f>
        <v>合計</v>
      </c>
      <c r="Y18" s="30" t="s">
        <v>3</v>
      </c>
      <c r="Z18" s="32">
        <f>SUM(E18:T18)</f>
        <v>1052</v>
      </c>
      <c r="AJ18" s="36"/>
      <c r="AK18" s="36"/>
      <c r="AL18" s="36"/>
      <c r="AM18" s="36"/>
      <c r="AN18" s="34"/>
      <c r="AO18" s="34"/>
      <c r="AP18" s="34"/>
      <c r="AQ18" s="34"/>
      <c r="AR18" s="34"/>
      <c r="AS18" s="34"/>
    </row>
    <row r="19" spans="1:45" ht="13.5" customHeight="1" x14ac:dyDescent="0.35">
      <c r="A19" s="33" t="s">
        <v>28</v>
      </c>
      <c r="C19" s="15">
        <v>1</v>
      </c>
      <c r="D19" s="16" t="s">
        <v>9</v>
      </c>
      <c r="E19" s="17">
        <v>39</v>
      </c>
      <c r="F19" s="17">
        <v>44</v>
      </c>
      <c r="G19" s="17">
        <v>65</v>
      </c>
      <c r="H19" s="17">
        <v>63</v>
      </c>
      <c r="I19" s="17">
        <v>63</v>
      </c>
      <c r="J19" s="17">
        <v>66</v>
      </c>
      <c r="K19" s="17">
        <v>63</v>
      </c>
      <c r="L19" s="17">
        <v>75</v>
      </c>
      <c r="M19" s="17">
        <v>74</v>
      </c>
      <c r="N19" s="17">
        <v>100</v>
      </c>
      <c r="O19" s="17">
        <v>105</v>
      </c>
      <c r="P19" s="17">
        <v>59</v>
      </c>
      <c r="Q19" s="17">
        <v>53</v>
      </c>
      <c r="R19" s="17">
        <v>64</v>
      </c>
      <c r="S19" s="17">
        <v>54</v>
      </c>
      <c r="T19" s="17">
        <v>31</v>
      </c>
      <c r="U19" s="18">
        <f t="shared" ref="U19:U25" si="11">SUM(E19:T19)</f>
        <v>1018</v>
      </c>
      <c r="V19" s="19">
        <f t="shared" ref="V19:V26" si="12">U19/U$26</f>
        <v>0.84974958263772959</v>
      </c>
      <c r="W19" s="20" t="str">
        <f t="shared" ref="W19:W25" si="13">Y19&amp;CHAR(10)&amp;TEXT(U19,"##,##0件")&amp;CHAR(10)&amp;TEXT(V19,"0.0%")</f>
        <v>日本国籍
1,018件
85.0%</v>
      </c>
      <c r="X19" s="20" t="str">
        <f t="shared" si="10"/>
        <v>日本</v>
      </c>
      <c r="Y19" s="21" t="s">
        <v>10</v>
      </c>
      <c r="Z19" s="22"/>
      <c r="AA19" s="3"/>
      <c r="AN19" s="34"/>
      <c r="AO19" s="34"/>
      <c r="AP19" s="34"/>
      <c r="AQ19" s="34"/>
      <c r="AR19" s="34"/>
      <c r="AS19" s="34"/>
    </row>
    <row r="20" spans="1:45" ht="13.5" customHeight="1" x14ac:dyDescent="0.35">
      <c r="A20" t="str">
        <f>"カテゴリー2"&amp;CHAR(10)&amp;TEXT(U26,"#,##0件")&amp;CHAR(10)&amp;TEXT(U26/U$10,"#0.0%")</f>
        <v>カテゴリー2
1,198件
22.9%</v>
      </c>
      <c r="C20" s="15">
        <v>2</v>
      </c>
      <c r="D20" s="16" t="s">
        <v>29</v>
      </c>
      <c r="E20" s="17">
        <v>3</v>
      </c>
      <c r="F20" s="17">
        <v>1</v>
      </c>
      <c r="G20" s="17">
        <v>2</v>
      </c>
      <c r="H20" s="17">
        <v>5</v>
      </c>
      <c r="I20" s="17">
        <v>3</v>
      </c>
      <c r="J20" s="17">
        <v>2</v>
      </c>
      <c r="K20" s="17">
        <v>3</v>
      </c>
      <c r="L20" s="17">
        <v>4</v>
      </c>
      <c r="M20" s="17">
        <v>3</v>
      </c>
      <c r="N20" s="17">
        <v>5</v>
      </c>
      <c r="O20" s="24">
        <v>0</v>
      </c>
      <c r="P20" s="17">
        <v>6</v>
      </c>
      <c r="Q20" s="17">
        <v>4</v>
      </c>
      <c r="R20" s="17">
        <v>4</v>
      </c>
      <c r="S20" s="17">
        <v>3</v>
      </c>
      <c r="T20" s="24">
        <v>0</v>
      </c>
      <c r="U20" s="18">
        <f t="shared" si="11"/>
        <v>48</v>
      </c>
      <c r="V20" s="19">
        <f t="shared" si="12"/>
        <v>4.006677796327212E-2</v>
      </c>
      <c r="W20" s="20" t="str">
        <f t="shared" si="13"/>
        <v>米国籍
48件
4.0%</v>
      </c>
      <c r="X20" s="20" t="str">
        <f t="shared" si="10"/>
        <v>米国</v>
      </c>
      <c r="Y20" s="21" t="s">
        <v>12</v>
      </c>
      <c r="Z20" s="22"/>
      <c r="AA20" s="3"/>
      <c r="AJ20" s="36"/>
      <c r="AK20" s="36"/>
      <c r="AL20" s="36"/>
      <c r="AM20" s="36"/>
      <c r="AN20" s="34"/>
      <c r="AO20" s="34"/>
      <c r="AP20" s="34"/>
      <c r="AQ20" s="34"/>
      <c r="AR20" s="34"/>
      <c r="AS20" s="34"/>
    </row>
    <row r="21" spans="1:45" ht="13.5" customHeight="1" x14ac:dyDescent="0.35">
      <c r="C21" s="15">
        <v>3</v>
      </c>
      <c r="D21" s="16" t="s">
        <v>30</v>
      </c>
      <c r="E21" s="17">
        <v>1</v>
      </c>
      <c r="F21" s="17">
        <v>1</v>
      </c>
      <c r="G21" s="24">
        <v>0</v>
      </c>
      <c r="H21" s="17">
        <v>3</v>
      </c>
      <c r="I21" s="17">
        <v>2</v>
      </c>
      <c r="J21" s="17">
        <v>2</v>
      </c>
      <c r="K21" s="24">
        <v>0</v>
      </c>
      <c r="L21" s="17">
        <v>3</v>
      </c>
      <c r="M21" s="17">
        <v>6</v>
      </c>
      <c r="N21" s="17">
        <v>3</v>
      </c>
      <c r="O21" s="17">
        <v>1</v>
      </c>
      <c r="P21" s="17">
        <v>1</v>
      </c>
      <c r="Q21" s="17">
        <v>4</v>
      </c>
      <c r="R21" s="24">
        <v>0</v>
      </c>
      <c r="S21" s="17">
        <v>4</v>
      </c>
      <c r="T21" s="17">
        <v>1</v>
      </c>
      <c r="U21" s="18">
        <f t="shared" si="11"/>
        <v>32</v>
      </c>
      <c r="V21" s="19">
        <f t="shared" si="12"/>
        <v>2.6711185308848081E-2</v>
      </c>
      <c r="W21" s="20" t="str">
        <f t="shared" si="13"/>
        <v>欧州国籍
32件
2.7%</v>
      </c>
      <c r="X21" s="20" t="str">
        <f t="shared" si="10"/>
        <v>欧州</v>
      </c>
      <c r="Y21" s="21" t="s">
        <v>14</v>
      </c>
      <c r="Z21" s="22"/>
      <c r="AA21" s="3"/>
      <c r="AN21" s="34"/>
      <c r="AO21" s="34"/>
      <c r="AP21" s="34"/>
      <c r="AQ21" s="34"/>
      <c r="AR21" s="34"/>
      <c r="AS21" s="34"/>
    </row>
    <row r="22" spans="1:45" ht="13.5" customHeight="1" x14ac:dyDescent="0.35">
      <c r="C22" s="15">
        <v>4</v>
      </c>
      <c r="D22" s="16" t="s">
        <v>31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17">
        <v>3</v>
      </c>
      <c r="Q22" s="17">
        <v>2</v>
      </c>
      <c r="R22" s="17">
        <v>1</v>
      </c>
      <c r="S22" s="17">
        <v>3</v>
      </c>
      <c r="T22" s="17">
        <v>7</v>
      </c>
      <c r="U22" s="18">
        <f t="shared" si="11"/>
        <v>16</v>
      </c>
      <c r="V22" s="19">
        <f t="shared" si="12"/>
        <v>1.335559265442404E-2</v>
      </c>
      <c r="W22" s="20" t="str">
        <f t="shared" si="13"/>
        <v>中国籍
16件
1.3%</v>
      </c>
      <c r="X22" s="20" t="str">
        <f t="shared" si="10"/>
        <v>中国</v>
      </c>
      <c r="Y22" s="21" t="s">
        <v>16</v>
      </c>
      <c r="Z22" s="22"/>
      <c r="AA22" s="3"/>
      <c r="AN22" s="36"/>
      <c r="AO22" s="36"/>
      <c r="AP22" s="34"/>
      <c r="AQ22" s="34"/>
      <c r="AR22" s="34"/>
      <c r="AS22" s="34"/>
    </row>
    <row r="23" spans="1:45" ht="13.5" customHeight="1" x14ac:dyDescent="0.35">
      <c r="C23" s="15">
        <v>5</v>
      </c>
      <c r="D23" s="16" t="s">
        <v>32</v>
      </c>
      <c r="E23" s="24">
        <v>0</v>
      </c>
      <c r="F23" s="24">
        <v>0</v>
      </c>
      <c r="G23" s="24">
        <v>0</v>
      </c>
      <c r="H23" s="17">
        <v>3</v>
      </c>
      <c r="I23" s="24">
        <v>0</v>
      </c>
      <c r="J23" s="17">
        <v>2</v>
      </c>
      <c r="K23" s="17">
        <v>2</v>
      </c>
      <c r="L23" s="17">
        <v>8</v>
      </c>
      <c r="M23" s="17">
        <v>6</v>
      </c>
      <c r="N23" s="17">
        <v>6</v>
      </c>
      <c r="O23" s="17">
        <v>6</v>
      </c>
      <c r="P23" s="17">
        <v>7</v>
      </c>
      <c r="Q23" s="17">
        <v>9</v>
      </c>
      <c r="R23" s="17">
        <v>10</v>
      </c>
      <c r="S23" s="17">
        <v>9</v>
      </c>
      <c r="T23" s="17">
        <v>8</v>
      </c>
      <c r="U23" s="18">
        <f t="shared" si="11"/>
        <v>76</v>
      </c>
      <c r="V23" s="19">
        <f t="shared" si="12"/>
        <v>6.3439065108514187E-2</v>
      </c>
      <c r="W23" s="20" t="str">
        <f t="shared" si="13"/>
        <v>韓国籍
76件
6.3%</v>
      </c>
      <c r="X23" s="20" t="str">
        <f t="shared" si="10"/>
        <v>韓国</v>
      </c>
      <c r="Y23" s="21" t="s">
        <v>18</v>
      </c>
      <c r="Z23" s="22"/>
      <c r="AA23" s="6" t="str">
        <f>A11</f>
        <v>bカテゴリー1</v>
      </c>
      <c r="AB23" s="37"/>
      <c r="AN23" s="36"/>
      <c r="AO23" s="36"/>
      <c r="AP23" s="34"/>
      <c r="AQ23" s="34"/>
      <c r="AR23" s="34"/>
      <c r="AS23" s="34"/>
    </row>
    <row r="24" spans="1:45" ht="13.5" customHeight="1" x14ac:dyDescent="0.35">
      <c r="C24" s="15">
        <v>6</v>
      </c>
      <c r="D24" s="16" t="s">
        <v>19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7">
        <v>1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18">
        <f t="shared" si="11"/>
        <v>1</v>
      </c>
      <c r="V24" s="19">
        <f t="shared" si="12"/>
        <v>8.3472454090150253E-4</v>
      </c>
      <c r="W24" s="20" t="str">
        <f t="shared" si="13"/>
        <v>ASEAN各国の国籍
1件
0.1%</v>
      </c>
      <c r="X24" s="20" t="str">
        <f t="shared" si="10"/>
        <v>ASEAN各国</v>
      </c>
      <c r="Y24" s="20" t="s">
        <v>20</v>
      </c>
      <c r="Z24" s="22"/>
      <c r="AA24" s="3"/>
      <c r="AJ24" s="36"/>
      <c r="AK24" s="36"/>
      <c r="AL24" s="36"/>
      <c r="AM24" s="36"/>
      <c r="AN24" s="34"/>
      <c r="AO24" s="34"/>
      <c r="AP24" s="34"/>
      <c r="AQ24" s="34"/>
      <c r="AR24" s="34"/>
      <c r="AS24" s="34"/>
    </row>
    <row r="25" spans="1:45" ht="13.5" customHeight="1" x14ac:dyDescent="0.35">
      <c r="C25" s="15">
        <v>7</v>
      </c>
      <c r="D25" s="16" t="s">
        <v>21</v>
      </c>
      <c r="E25" s="24">
        <v>0</v>
      </c>
      <c r="F25" s="24">
        <v>0</v>
      </c>
      <c r="G25" s="24">
        <v>0</v>
      </c>
      <c r="H25" s="17">
        <v>1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17">
        <v>3</v>
      </c>
      <c r="P25" s="24">
        <v>0</v>
      </c>
      <c r="Q25" s="17">
        <v>1</v>
      </c>
      <c r="R25" s="17">
        <v>1</v>
      </c>
      <c r="S25" s="24">
        <v>0</v>
      </c>
      <c r="T25" s="17">
        <v>1</v>
      </c>
      <c r="U25" s="18">
        <f t="shared" si="11"/>
        <v>7</v>
      </c>
      <c r="V25" s="19">
        <f t="shared" si="12"/>
        <v>5.8430717863105176E-3</v>
      </c>
      <c r="W25" s="20" t="str">
        <f t="shared" si="13"/>
        <v>その他
7件
0.6%</v>
      </c>
      <c r="X25" s="26" t="s">
        <v>21</v>
      </c>
      <c r="Y25" s="26" t="s">
        <v>21</v>
      </c>
      <c r="Z25" s="22"/>
      <c r="AA25" s="3"/>
      <c r="AJ25" s="36"/>
      <c r="AK25" s="36"/>
      <c r="AL25" s="36"/>
      <c r="AM25" s="36"/>
      <c r="AN25" s="34"/>
      <c r="AO25" s="34"/>
      <c r="AP25" s="34"/>
      <c r="AQ25" s="34"/>
      <c r="AR25" s="34"/>
      <c r="AS25" s="34"/>
    </row>
    <row r="26" spans="1:45" ht="13.5" customHeight="1" x14ac:dyDescent="0.35">
      <c r="C26" s="23"/>
      <c r="D26" s="27" t="s">
        <v>3</v>
      </c>
      <c r="E26" s="28">
        <f t="shared" ref="E26:U26" si="14">SUM(E19:E25)</f>
        <v>43</v>
      </c>
      <c r="F26" s="28">
        <f t="shared" si="14"/>
        <v>46</v>
      </c>
      <c r="G26" s="28">
        <f t="shared" si="14"/>
        <v>67</v>
      </c>
      <c r="H26" s="28">
        <f t="shared" si="14"/>
        <v>75</v>
      </c>
      <c r="I26" s="28">
        <f t="shared" si="14"/>
        <v>68</v>
      </c>
      <c r="J26" s="28">
        <f t="shared" si="14"/>
        <v>72</v>
      </c>
      <c r="K26" s="28">
        <f t="shared" si="14"/>
        <v>68</v>
      </c>
      <c r="L26" s="28">
        <f t="shared" si="14"/>
        <v>91</v>
      </c>
      <c r="M26" s="28">
        <f t="shared" si="14"/>
        <v>89</v>
      </c>
      <c r="N26" s="28">
        <f t="shared" si="14"/>
        <v>114</v>
      </c>
      <c r="O26" s="28">
        <f t="shared" si="14"/>
        <v>115</v>
      </c>
      <c r="P26" s="28">
        <f t="shared" si="14"/>
        <v>76</v>
      </c>
      <c r="Q26" s="28">
        <f t="shared" si="14"/>
        <v>73</v>
      </c>
      <c r="R26" s="28">
        <f t="shared" si="14"/>
        <v>80</v>
      </c>
      <c r="S26" s="28">
        <f t="shared" si="14"/>
        <v>73</v>
      </c>
      <c r="T26" s="28">
        <f t="shared" si="14"/>
        <v>48</v>
      </c>
      <c r="U26" s="28">
        <f t="shared" si="14"/>
        <v>1198</v>
      </c>
      <c r="V26" s="35">
        <f t="shared" si="12"/>
        <v>1</v>
      </c>
      <c r="W26" s="30" t="str">
        <f>Y26&amp;CHAR(10)&amp;TEXT(U26,"##,##0件")</f>
        <v>合計
1,198件</v>
      </c>
      <c r="X26" s="31" t="str">
        <f t="shared" ref="X26:X32" si="15">D26</f>
        <v>合計</v>
      </c>
      <c r="Y26" s="30" t="s">
        <v>3</v>
      </c>
      <c r="Z26" s="32">
        <f>SUM(E26:T26)</f>
        <v>1198</v>
      </c>
      <c r="AN26" s="34"/>
      <c r="AO26" s="34"/>
      <c r="AP26" s="34"/>
      <c r="AQ26" s="34"/>
      <c r="AR26" s="34"/>
      <c r="AS26" s="34"/>
    </row>
    <row r="27" spans="1:45" ht="13.5" customHeight="1" x14ac:dyDescent="0.35">
      <c r="A27" s="33" t="s">
        <v>33</v>
      </c>
      <c r="C27" s="15">
        <v>1</v>
      </c>
      <c r="D27" s="16" t="s">
        <v>9</v>
      </c>
      <c r="E27" s="17">
        <v>1</v>
      </c>
      <c r="F27" s="17">
        <v>1</v>
      </c>
      <c r="G27" s="17">
        <v>3</v>
      </c>
      <c r="H27" s="17">
        <v>1</v>
      </c>
      <c r="I27" s="17">
        <v>15</v>
      </c>
      <c r="J27" s="17">
        <v>8</v>
      </c>
      <c r="K27" s="17">
        <v>10</v>
      </c>
      <c r="L27" s="17">
        <v>18</v>
      </c>
      <c r="M27" s="17">
        <v>26</v>
      </c>
      <c r="N27" s="17">
        <v>65</v>
      </c>
      <c r="O27" s="17">
        <v>39</v>
      </c>
      <c r="P27" s="17">
        <v>59</v>
      </c>
      <c r="Q27" s="17">
        <v>60</v>
      </c>
      <c r="R27" s="17">
        <v>62</v>
      </c>
      <c r="S27" s="17">
        <v>42</v>
      </c>
      <c r="T27" s="17">
        <v>34</v>
      </c>
      <c r="U27" s="18">
        <f t="shared" ref="U27:U33" si="16">SUM(E27:T27)</f>
        <v>444</v>
      </c>
      <c r="V27" s="19">
        <f t="shared" ref="V27:V34" si="17">U27/U$34</f>
        <v>0.81918819188191883</v>
      </c>
      <c r="W27" s="20" t="str">
        <f t="shared" ref="W27:W33" si="18">Y27&amp;CHAR(10)&amp;TEXT(U27,"##,##0件")&amp;CHAR(10)&amp;TEXT(V27,"0.0%")</f>
        <v>日本国籍
444件
81.9%</v>
      </c>
      <c r="X27" s="20" t="str">
        <f t="shared" si="15"/>
        <v>日本</v>
      </c>
      <c r="Y27" s="21" t="s">
        <v>10</v>
      </c>
      <c r="Z27" s="22"/>
      <c r="AA27" s="3"/>
      <c r="AJ27" s="36"/>
      <c r="AK27" s="36"/>
      <c r="AL27" s="36"/>
      <c r="AM27" s="36"/>
      <c r="AN27" s="34"/>
      <c r="AO27" s="34"/>
      <c r="AP27" s="34"/>
      <c r="AQ27" s="34"/>
      <c r="AR27" s="34"/>
    </row>
    <row r="28" spans="1:45" ht="13.5" customHeight="1" x14ac:dyDescent="0.35">
      <c r="A28" t="str">
        <f>"カテゴリー3"&amp;CHAR(10)&amp;TEXT(U34,"#,##0件")&amp;CHAR(10)&amp;TEXT(U34/U$10,"#0.0%")</f>
        <v>カテゴリー3
542件
10.4%</v>
      </c>
      <c r="C28" s="15">
        <v>2</v>
      </c>
      <c r="D28" s="16" t="s">
        <v>29</v>
      </c>
      <c r="E28" s="24">
        <v>0</v>
      </c>
      <c r="F28" s="17">
        <v>1</v>
      </c>
      <c r="G28" s="17">
        <v>3</v>
      </c>
      <c r="H28" s="17">
        <v>2</v>
      </c>
      <c r="I28" s="24">
        <v>0</v>
      </c>
      <c r="J28" s="17">
        <v>2</v>
      </c>
      <c r="K28" s="24">
        <v>0</v>
      </c>
      <c r="L28" s="17">
        <v>1</v>
      </c>
      <c r="M28" s="17">
        <v>4</v>
      </c>
      <c r="N28" s="17">
        <v>3</v>
      </c>
      <c r="O28" s="17">
        <v>4</v>
      </c>
      <c r="P28" s="17">
        <v>3</v>
      </c>
      <c r="Q28" s="17">
        <v>1</v>
      </c>
      <c r="R28" s="17">
        <v>1</v>
      </c>
      <c r="S28" s="24">
        <v>0</v>
      </c>
      <c r="T28" s="24">
        <v>0</v>
      </c>
      <c r="U28" s="18">
        <f t="shared" si="16"/>
        <v>25</v>
      </c>
      <c r="V28" s="19">
        <f t="shared" si="17"/>
        <v>4.6125461254612546E-2</v>
      </c>
      <c r="W28" s="20" t="str">
        <f t="shared" si="18"/>
        <v>米国籍
25件
4.6%</v>
      </c>
      <c r="X28" s="20" t="str">
        <f t="shared" si="15"/>
        <v>米国</v>
      </c>
      <c r="Y28" s="21" t="s">
        <v>12</v>
      </c>
      <c r="Z28" s="22"/>
      <c r="AA28" s="3"/>
      <c r="AN28" s="34"/>
      <c r="AO28" s="34"/>
      <c r="AP28" s="34"/>
      <c r="AQ28" s="34"/>
      <c r="AR28" s="34"/>
    </row>
    <row r="29" spans="1:45" ht="13.5" customHeight="1" x14ac:dyDescent="0.35">
      <c r="C29" s="15">
        <v>3</v>
      </c>
      <c r="D29" s="16" t="s">
        <v>34</v>
      </c>
      <c r="E29" s="24">
        <v>0</v>
      </c>
      <c r="F29" s="24">
        <v>0</v>
      </c>
      <c r="G29" s="17">
        <v>2</v>
      </c>
      <c r="H29" s="24">
        <v>0</v>
      </c>
      <c r="I29" s="24">
        <v>0</v>
      </c>
      <c r="J29" s="24">
        <v>0</v>
      </c>
      <c r="K29" s="17">
        <v>1</v>
      </c>
      <c r="L29" s="17">
        <v>3</v>
      </c>
      <c r="M29" s="24">
        <v>0</v>
      </c>
      <c r="N29" s="17">
        <v>2</v>
      </c>
      <c r="O29" s="17">
        <v>1</v>
      </c>
      <c r="P29" s="24">
        <v>0</v>
      </c>
      <c r="Q29" s="17">
        <v>1</v>
      </c>
      <c r="R29" s="17">
        <v>1</v>
      </c>
      <c r="S29" s="24">
        <v>0</v>
      </c>
      <c r="T29" s="24">
        <v>0</v>
      </c>
      <c r="U29" s="18">
        <f t="shared" si="16"/>
        <v>11</v>
      </c>
      <c r="V29" s="19">
        <f t="shared" si="17"/>
        <v>2.0295202952029519E-2</v>
      </c>
      <c r="W29" s="20" t="str">
        <f t="shared" si="18"/>
        <v>欧州国籍
11件
2.0%</v>
      </c>
      <c r="X29" s="20" t="str">
        <f t="shared" si="15"/>
        <v>欧州</v>
      </c>
      <c r="Y29" s="21" t="s">
        <v>14</v>
      </c>
      <c r="Z29" s="22"/>
      <c r="AA29" s="3"/>
      <c r="AN29" s="34"/>
      <c r="AO29" s="34"/>
      <c r="AP29" s="34"/>
      <c r="AQ29" s="34"/>
      <c r="AR29" s="34"/>
    </row>
    <row r="30" spans="1:45" ht="13.5" customHeight="1" x14ac:dyDescent="0.35">
      <c r="C30" s="15">
        <v>4</v>
      </c>
      <c r="D30" s="16" t="s">
        <v>31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17">
        <v>1</v>
      </c>
      <c r="O30" s="24">
        <v>0</v>
      </c>
      <c r="P30" s="17">
        <v>5</v>
      </c>
      <c r="Q30" s="17">
        <v>2</v>
      </c>
      <c r="R30" s="17">
        <v>3</v>
      </c>
      <c r="S30" s="17">
        <v>2</v>
      </c>
      <c r="T30" s="17">
        <v>5</v>
      </c>
      <c r="U30" s="18">
        <f t="shared" si="16"/>
        <v>18</v>
      </c>
      <c r="V30" s="19">
        <f t="shared" si="17"/>
        <v>3.3210332103321034E-2</v>
      </c>
      <c r="W30" s="20" t="str">
        <f t="shared" si="18"/>
        <v>中国籍
18件
3.3%</v>
      </c>
      <c r="X30" s="20" t="str">
        <f t="shared" si="15"/>
        <v>中国</v>
      </c>
      <c r="Y30" s="21" t="s">
        <v>16</v>
      </c>
      <c r="Z30" s="22"/>
      <c r="AA30" s="3"/>
      <c r="AN30" s="34"/>
      <c r="AO30" s="34"/>
      <c r="AP30" s="34"/>
      <c r="AQ30" s="34"/>
      <c r="AR30" s="34"/>
    </row>
    <row r="31" spans="1:45" ht="13.5" customHeight="1" x14ac:dyDescent="0.35">
      <c r="C31" s="15">
        <v>5</v>
      </c>
      <c r="D31" s="16" t="s">
        <v>32</v>
      </c>
      <c r="E31" s="24">
        <v>0</v>
      </c>
      <c r="F31" s="17">
        <v>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17">
        <v>1</v>
      </c>
      <c r="M31" s="17">
        <v>2</v>
      </c>
      <c r="N31" s="17">
        <v>5</v>
      </c>
      <c r="O31" s="17">
        <v>2</v>
      </c>
      <c r="P31" s="17">
        <v>3</v>
      </c>
      <c r="Q31" s="17">
        <v>6</v>
      </c>
      <c r="R31" s="17">
        <v>10</v>
      </c>
      <c r="S31" s="17">
        <v>8</v>
      </c>
      <c r="T31" s="24">
        <v>0</v>
      </c>
      <c r="U31" s="18">
        <f t="shared" si="16"/>
        <v>38</v>
      </c>
      <c r="V31" s="19">
        <f t="shared" si="17"/>
        <v>7.0110701107011064E-2</v>
      </c>
      <c r="W31" s="20" t="str">
        <f t="shared" si="18"/>
        <v>韓国籍
38件
7.0%</v>
      </c>
      <c r="X31" s="20" t="str">
        <f t="shared" si="15"/>
        <v>韓国</v>
      </c>
      <c r="Y31" s="21" t="s">
        <v>18</v>
      </c>
      <c r="Z31" s="22"/>
      <c r="AA31" s="3"/>
      <c r="AJ31" s="36"/>
      <c r="AK31" s="36"/>
      <c r="AL31" s="36"/>
      <c r="AM31" s="36"/>
      <c r="AN31" s="34"/>
      <c r="AO31" s="34"/>
      <c r="AP31" s="34"/>
      <c r="AQ31" s="34"/>
      <c r="AR31" s="34"/>
    </row>
    <row r="32" spans="1:45" ht="13.5" customHeight="1" x14ac:dyDescent="0.35">
      <c r="C32" s="15">
        <v>6</v>
      </c>
      <c r="D32" s="16" t="s">
        <v>19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17">
        <v>1</v>
      </c>
      <c r="K32" s="24">
        <v>0</v>
      </c>
      <c r="L32" s="24">
        <v>0</v>
      </c>
      <c r="M32" s="24">
        <v>0</v>
      </c>
      <c r="N32" s="24">
        <v>0</v>
      </c>
      <c r="O32" s="17">
        <v>1</v>
      </c>
      <c r="P32" s="17">
        <v>1</v>
      </c>
      <c r="Q32" s="24">
        <v>0</v>
      </c>
      <c r="R32" s="24">
        <v>0</v>
      </c>
      <c r="S32" s="24">
        <v>0</v>
      </c>
      <c r="T32" s="24">
        <v>0</v>
      </c>
      <c r="U32" s="18">
        <f t="shared" si="16"/>
        <v>3</v>
      </c>
      <c r="V32" s="19">
        <f t="shared" si="17"/>
        <v>5.5350553505535052E-3</v>
      </c>
      <c r="W32" s="20" t="str">
        <f t="shared" si="18"/>
        <v>ASEAN各国の国籍
3件
0.6%</v>
      </c>
      <c r="X32" s="20" t="str">
        <f t="shared" si="15"/>
        <v>ASEAN各国</v>
      </c>
      <c r="Y32" s="20" t="s">
        <v>20</v>
      </c>
      <c r="Z32" s="22"/>
      <c r="AA32" s="3"/>
      <c r="AJ32" s="36"/>
      <c r="AK32" s="36"/>
      <c r="AL32" s="36"/>
      <c r="AM32" s="36"/>
    </row>
    <row r="33" spans="1:28" ht="13.5" customHeight="1" x14ac:dyDescent="0.35">
      <c r="C33" s="15">
        <v>7</v>
      </c>
      <c r="D33" s="16" t="s">
        <v>21</v>
      </c>
      <c r="E33" s="17">
        <v>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7">
        <v>1</v>
      </c>
      <c r="Q33" s="24">
        <v>0</v>
      </c>
      <c r="R33" s="24">
        <v>0</v>
      </c>
      <c r="S33" s="17">
        <v>1</v>
      </c>
      <c r="T33" s="24">
        <v>0</v>
      </c>
      <c r="U33" s="18">
        <f t="shared" si="16"/>
        <v>3</v>
      </c>
      <c r="V33" s="19">
        <f t="shared" si="17"/>
        <v>5.5350553505535052E-3</v>
      </c>
      <c r="W33" s="20" t="str">
        <f t="shared" si="18"/>
        <v>その他
3件
0.6%</v>
      </c>
      <c r="X33" s="26" t="s">
        <v>21</v>
      </c>
      <c r="Y33" s="26" t="s">
        <v>21</v>
      </c>
      <c r="Z33" s="22"/>
      <c r="AA33" s="3"/>
    </row>
    <row r="34" spans="1:28" ht="13.5" customHeight="1" x14ac:dyDescent="0.35">
      <c r="C34" s="23"/>
      <c r="D34" s="27" t="s">
        <v>3</v>
      </c>
      <c r="E34" s="28">
        <f t="shared" ref="E34:U34" si="19">SUM(E27:E33)</f>
        <v>2</v>
      </c>
      <c r="F34" s="28">
        <f t="shared" si="19"/>
        <v>3</v>
      </c>
      <c r="G34" s="28">
        <f t="shared" si="19"/>
        <v>8</v>
      </c>
      <c r="H34" s="28">
        <f t="shared" si="19"/>
        <v>3</v>
      </c>
      <c r="I34" s="28">
        <f t="shared" si="19"/>
        <v>15</v>
      </c>
      <c r="J34" s="28">
        <f t="shared" si="19"/>
        <v>11</v>
      </c>
      <c r="K34" s="28">
        <f t="shared" si="19"/>
        <v>11</v>
      </c>
      <c r="L34" s="28">
        <f t="shared" si="19"/>
        <v>23</v>
      </c>
      <c r="M34" s="28">
        <f t="shared" si="19"/>
        <v>32</v>
      </c>
      <c r="N34" s="28">
        <f t="shared" si="19"/>
        <v>76</v>
      </c>
      <c r="O34" s="28">
        <f t="shared" si="19"/>
        <v>47</v>
      </c>
      <c r="P34" s="28">
        <f t="shared" si="19"/>
        <v>72</v>
      </c>
      <c r="Q34" s="28">
        <f t="shared" si="19"/>
        <v>70</v>
      </c>
      <c r="R34" s="28">
        <f t="shared" si="19"/>
        <v>77</v>
      </c>
      <c r="S34" s="28">
        <f t="shared" si="19"/>
        <v>53</v>
      </c>
      <c r="T34" s="28">
        <f t="shared" si="19"/>
        <v>39</v>
      </c>
      <c r="U34" s="28">
        <f t="shared" si="19"/>
        <v>542</v>
      </c>
      <c r="V34" s="35">
        <f t="shared" si="17"/>
        <v>1</v>
      </c>
      <c r="W34" s="30" t="str">
        <f>Y34&amp;CHAR(10)&amp;TEXT(U34,"##,##0件")</f>
        <v>合計
542件</v>
      </c>
      <c r="X34" s="31" t="str">
        <f t="shared" ref="X34:X40" si="20">D34</f>
        <v>合計</v>
      </c>
      <c r="Y34" s="30" t="s">
        <v>3</v>
      </c>
      <c r="Z34" s="32">
        <f>SUM(E34:T34)</f>
        <v>542</v>
      </c>
    </row>
    <row r="35" spans="1:28" ht="13.5" customHeight="1" x14ac:dyDescent="0.35">
      <c r="A35" s="33" t="s">
        <v>35</v>
      </c>
      <c r="C35" s="15">
        <v>1</v>
      </c>
      <c r="D35" s="16" t="s">
        <v>9</v>
      </c>
      <c r="E35" s="17">
        <v>166</v>
      </c>
      <c r="F35" s="17">
        <v>155</v>
      </c>
      <c r="G35" s="17">
        <v>165</v>
      </c>
      <c r="H35" s="17">
        <v>184</v>
      </c>
      <c r="I35" s="17">
        <v>154</v>
      </c>
      <c r="J35" s="17">
        <v>154</v>
      </c>
      <c r="K35" s="17">
        <v>107</v>
      </c>
      <c r="L35" s="17">
        <v>119</v>
      </c>
      <c r="M35" s="17">
        <v>84</v>
      </c>
      <c r="N35" s="17">
        <v>124</v>
      </c>
      <c r="O35" s="17">
        <v>125</v>
      </c>
      <c r="P35" s="17">
        <v>93</v>
      </c>
      <c r="Q35" s="17">
        <v>112</v>
      </c>
      <c r="R35" s="17">
        <v>77</v>
      </c>
      <c r="S35" s="17">
        <v>100</v>
      </c>
      <c r="T35" s="17">
        <v>31</v>
      </c>
      <c r="U35" s="18">
        <f t="shared" ref="U35:U41" si="21">SUM(E35:T35)</f>
        <v>1950</v>
      </c>
      <c r="V35" s="19">
        <f t="shared" ref="V35:V42" si="22">U35/U$42</f>
        <v>0.79950799507995085</v>
      </c>
      <c r="W35" s="20" t="str">
        <f t="shared" ref="W35:W41" si="23">Y35&amp;CHAR(10)&amp;TEXT(U35,"##,##0件")&amp;CHAR(10)&amp;TEXT(V35,"0.0%")</f>
        <v>日本国籍
1,950件
80.0%</v>
      </c>
      <c r="X35" s="20" t="str">
        <f t="shared" si="20"/>
        <v>日本</v>
      </c>
      <c r="Y35" s="21" t="s">
        <v>10</v>
      </c>
      <c r="Z35" s="22"/>
      <c r="AA35" s="3"/>
    </row>
    <row r="36" spans="1:28" ht="13.5" customHeight="1" x14ac:dyDescent="0.35">
      <c r="A36" t="str">
        <f>"カテゴリー外"&amp;CHAR(10)&amp;TEXT(U42,"#,##0件")&amp;CHAR(10)&amp;TEXT(U42/U$10,"#0.0%")</f>
        <v>カテゴリー外
2,439件
46.6%</v>
      </c>
      <c r="C36" s="15">
        <v>2</v>
      </c>
      <c r="D36" s="16" t="s">
        <v>36</v>
      </c>
      <c r="E36" s="17">
        <v>10</v>
      </c>
      <c r="F36" s="17">
        <v>14</v>
      </c>
      <c r="G36" s="17">
        <v>7</v>
      </c>
      <c r="H36" s="17">
        <v>10</v>
      </c>
      <c r="I36" s="17">
        <v>19</v>
      </c>
      <c r="J36" s="17">
        <v>11</v>
      </c>
      <c r="K36" s="17">
        <v>6</v>
      </c>
      <c r="L36" s="17">
        <v>2</v>
      </c>
      <c r="M36" s="17">
        <v>18</v>
      </c>
      <c r="N36" s="17">
        <v>7</v>
      </c>
      <c r="O36" s="17">
        <v>8</v>
      </c>
      <c r="P36" s="17">
        <v>12</v>
      </c>
      <c r="Q36" s="17">
        <v>7</v>
      </c>
      <c r="R36" s="17">
        <v>10</v>
      </c>
      <c r="S36" s="17">
        <v>3</v>
      </c>
      <c r="T36" s="17">
        <v>3</v>
      </c>
      <c r="U36" s="18">
        <f t="shared" si="21"/>
        <v>147</v>
      </c>
      <c r="V36" s="19">
        <f t="shared" si="22"/>
        <v>6.0270602706027063E-2</v>
      </c>
      <c r="W36" s="20" t="str">
        <f t="shared" si="23"/>
        <v>米国籍
147件
6.0%</v>
      </c>
      <c r="X36" s="20" t="str">
        <f t="shared" si="20"/>
        <v>米国</v>
      </c>
      <c r="Y36" s="21" t="s">
        <v>12</v>
      </c>
      <c r="Z36" s="22"/>
      <c r="AA36" s="3"/>
    </row>
    <row r="37" spans="1:28" ht="13.5" customHeight="1" x14ac:dyDescent="0.35">
      <c r="C37" s="15">
        <v>3</v>
      </c>
      <c r="D37" s="16" t="s">
        <v>30</v>
      </c>
      <c r="E37" s="17">
        <v>3</v>
      </c>
      <c r="F37" s="17">
        <v>10</v>
      </c>
      <c r="G37" s="17">
        <v>15</v>
      </c>
      <c r="H37" s="17">
        <v>14</v>
      </c>
      <c r="I37" s="17">
        <v>15</v>
      </c>
      <c r="J37" s="17">
        <v>8</v>
      </c>
      <c r="K37" s="17">
        <v>4</v>
      </c>
      <c r="L37" s="17">
        <v>18</v>
      </c>
      <c r="M37" s="17">
        <v>11</v>
      </c>
      <c r="N37" s="17">
        <v>7</v>
      </c>
      <c r="O37" s="17">
        <v>11</v>
      </c>
      <c r="P37" s="17">
        <v>11</v>
      </c>
      <c r="Q37" s="17">
        <v>5</v>
      </c>
      <c r="R37" s="17">
        <v>6</v>
      </c>
      <c r="S37" s="17">
        <v>7</v>
      </c>
      <c r="T37" s="17">
        <v>4</v>
      </c>
      <c r="U37" s="18">
        <f t="shared" si="21"/>
        <v>149</v>
      </c>
      <c r="V37" s="19">
        <f t="shared" si="22"/>
        <v>6.1090610906109059E-2</v>
      </c>
      <c r="W37" s="20" t="str">
        <f t="shared" si="23"/>
        <v>欧州国籍
149件
6.1%</v>
      </c>
      <c r="X37" s="20" t="str">
        <f t="shared" si="20"/>
        <v>欧州</v>
      </c>
      <c r="Y37" s="21" t="s">
        <v>14</v>
      </c>
      <c r="Z37" s="22"/>
      <c r="AA37" s="3"/>
    </row>
    <row r="38" spans="1:28" ht="13.5" customHeight="1" x14ac:dyDescent="0.35">
      <c r="C38" s="15">
        <v>4</v>
      </c>
      <c r="D38" s="16" t="s">
        <v>31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7">
        <v>1</v>
      </c>
      <c r="N38" s="24">
        <v>0</v>
      </c>
      <c r="O38" s="24">
        <v>0</v>
      </c>
      <c r="P38" s="17">
        <v>1</v>
      </c>
      <c r="Q38" s="17">
        <v>3</v>
      </c>
      <c r="R38" s="17">
        <v>2</v>
      </c>
      <c r="S38" s="17">
        <v>5</v>
      </c>
      <c r="T38" s="17">
        <v>5</v>
      </c>
      <c r="U38" s="18">
        <f t="shared" si="21"/>
        <v>17</v>
      </c>
      <c r="V38" s="19">
        <f t="shared" si="22"/>
        <v>6.9700697006970071E-3</v>
      </c>
      <c r="W38" s="20" t="str">
        <f t="shared" si="23"/>
        <v>中国籍
17件
0.7%</v>
      </c>
      <c r="X38" s="20" t="str">
        <f t="shared" si="20"/>
        <v>中国</v>
      </c>
      <c r="Y38" s="21" t="s">
        <v>16</v>
      </c>
      <c r="Z38" s="22"/>
      <c r="AA38" s="3"/>
    </row>
    <row r="39" spans="1:28" ht="13.5" customHeight="1" x14ac:dyDescent="0.35">
      <c r="C39" s="15">
        <v>5</v>
      </c>
      <c r="D39" s="16" t="s">
        <v>37</v>
      </c>
      <c r="E39" s="17">
        <v>2</v>
      </c>
      <c r="F39" s="24">
        <v>0</v>
      </c>
      <c r="G39" s="17">
        <v>5</v>
      </c>
      <c r="H39" s="17">
        <v>4</v>
      </c>
      <c r="I39" s="17">
        <v>5</v>
      </c>
      <c r="J39" s="17">
        <v>3</v>
      </c>
      <c r="K39" s="17">
        <v>8</v>
      </c>
      <c r="L39" s="17">
        <v>2</v>
      </c>
      <c r="M39" s="17">
        <v>10</v>
      </c>
      <c r="N39" s="17">
        <v>7</v>
      </c>
      <c r="O39" s="17">
        <v>23</v>
      </c>
      <c r="P39" s="17">
        <v>27</v>
      </c>
      <c r="Q39" s="17">
        <v>17</v>
      </c>
      <c r="R39" s="17">
        <v>8</v>
      </c>
      <c r="S39" s="17">
        <v>13</v>
      </c>
      <c r="T39" s="17">
        <v>7</v>
      </c>
      <c r="U39" s="18">
        <f t="shared" si="21"/>
        <v>141</v>
      </c>
      <c r="V39" s="19">
        <f t="shared" si="22"/>
        <v>5.7810578105781059E-2</v>
      </c>
      <c r="W39" s="20" t="str">
        <f t="shared" si="23"/>
        <v>韓国籍
141件
5.8%</v>
      </c>
      <c r="X39" s="20" t="str">
        <f t="shared" si="20"/>
        <v>韓国</v>
      </c>
      <c r="Y39" s="21" t="s">
        <v>18</v>
      </c>
      <c r="Z39" s="22"/>
      <c r="AA39" s="3"/>
    </row>
    <row r="40" spans="1:28" ht="13.5" customHeight="1" x14ac:dyDescent="0.35">
      <c r="C40" s="15">
        <v>6</v>
      </c>
      <c r="D40" s="16" t="s">
        <v>19</v>
      </c>
      <c r="E40" s="17">
        <v>1</v>
      </c>
      <c r="F40" s="24">
        <v>0</v>
      </c>
      <c r="G40" s="24">
        <v>0</v>
      </c>
      <c r="H40" s="24">
        <v>0</v>
      </c>
      <c r="I40" s="24">
        <v>0</v>
      </c>
      <c r="J40" s="17">
        <v>1</v>
      </c>
      <c r="K40" s="24">
        <v>0</v>
      </c>
      <c r="L40" s="17">
        <v>1</v>
      </c>
      <c r="M40" s="24">
        <v>0</v>
      </c>
      <c r="N40" s="17">
        <v>1</v>
      </c>
      <c r="O40" s="24">
        <v>0</v>
      </c>
      <c r="P40" s="24">
        <v>0</v>
      </c>
      <c r="Q40" s="24">
        <v>0</v>
      </c>
      <c r="R40" s="17">
        <v>1</v>
      </c>
      <c r="S40" s="17">
        <v>1</v>
      </c>
      <c r="T40" s="24">
        <v>0</v>
      </c>
      <c r="U40" s="18">
        <f t="shared" si="21"/>
        <v>6</v>
      </c>
      <c r="V40" s="19">
        <f t="shared" si="22"/>
        <v>2.4600246002460025E-3</v>
      </c>
      <c r="W40" s="20" t="str">
        <f t="shared" si="23"/>
        <v>ASEAN各国の国籍
6件
0.2%</v>
      </c>
      <c r="X40" s="20" t="str">
        <f t="shared" si="20"/>
        <v>ASEAN各国</v>
      </c>
      <c r="Y40" s="20" t="s">
        <v>20</v>
      </c>
      <c r="Z40" s="22"/>
      <c r="AA40" s="3"/>
    </row>
    <row r="41" spans="1:28" ht="13.5" customHeight="1" x14ac:dyDescent="0.35">
      <c r="C41" s="15">
        <v>7</v>
      </c>
      <c r="D41" s="16" t="s">
        <v>21</v>
      </c>
      <c r="E41" s="17">
        <v>1</v>
      </c>
      <c r="F41" s="17">
        <v>1</v>
      </c>
      <c r="G41" s="17">
        <v>3</v>
      </c>
      <c r="H41" s="17">
        <v>2</v>
      </c>
      <c r="I41" s="24">
        <v>0</v>
      </c>
      <c r="J41" s="17">
        <v>1</v>
      </c>
      <c r="K41" s="17">
        <v>3</v>
      </c>
      <c r="L41" s="24">
        <v>0</v>
      </c>
      <c r="M41" s="17">
        <v>1</v>
      </c>
      <c r="N41" s="17">
        <v>4</v>
      </c>
      <c r="O41" s="17">
        <v>6</v>
      </c>
      <c r="P41" s="17">
        <v>3</v>
      </c>
      <c r="Q41" s="17">
        <v>1</v>
      </c>
      <c r="R41" s="17">
        <v>3</v>
      </c>
      <c r="S41" s="24">
        <v>0</v>
      </c>
      <c r="T41" s="24">
        <v>0</v>
      </c>
      <c r="U41" s="18">
        <f t="shared" si="21"/>
        <v>29</v>
      </c>
      <c r="V41" s="19">
        <f t="shared" si="22"/>
        <v>1.1890118901189012E-2</v>
      </c>
      <c r="W41" s="20" t="str">
        <f t="shared" si="23"/>
        <v>その他
29件
1.2%</v>
      </c>
      <c r="X41" s="26" t="s">
        <v>21</v>
      </c>
      <c r="Y41" s="26" t="s">
        <v>21</v>
      </c>
      <c r="Z41" s="22"/>
      <c r="AA41" s="3"/>
    </row>
    <row r="42" spans="1:28" ht="13.5" customHeight="1" x14ac:dyDescent="0.35">
      <c r="C42" s="23"/>
      <c r="D42" s="27" t="s">
        <v>3</v>
      </c>
      <c r="E42" s="28">
        <f t="shared" ref="E42:U42" si="24">SUM(E35:E41)</f>
        <v>183</v>
      </c>
      <c r="F42" s="28">
        <f t="shared" si="24"/>
        <v>180</v>
      </c>
      <c r="G42" s="28">
        <f t="shared" si="24"/>
        <v>195</v>
      </c>
      <c r="H42" s="28">
        <f t="shared" si="24"/>
        <v>214</v>
      </c>
      <c r="I42" s="28">
        <f t="shared" si="24"/>
        <v>193</v>
      </c>
      <c r="J42" s="28">
        <f t="shared" si="24"/>
        <v>178</v>
      </c>
      <c r="K42" s="28">
        <f t="shared" si="24"/>
        <v>128</v>
      </c>
      <c r="L42" s="28">
        <f t="shared" si="24"/>
        <v>142</v>
      </c>
      <c r="M42" s="28">
        <f t="shared" si="24"/>
        <v>125</v>
      </c>
      <c r="N42" s="28">
        <f t="shared" si="24"/>
        <v>150</v>
      </c>
      <c r="O42" s="28">
        <f t="shared" si="24"/>
        <v>173</v>
      </c>
      <c r="P42" s="28">
        <f t="shared" si="24"/>
        <v>147</v>
      </c>
      <c r="Q42" s="28">
        <f t="shared" si="24"/>
        <v>145</v>
      </c>
      <c r="R42" s="28">
        <f t="shared" si="24"/>
        <v>107</v>
      </c>
      <c r="S42" s="28">
        <f t="shared" si="24"/>
        <v>129</v>
      </c>
      <c r="T42" s="28">
        <f t="shared" si="24"/>
        <v>50</v>
      </c>
      <c r="U42" s="28">
        <f t="shared" si="24"/>
        <v>2439</v>
      </c>
      <c r="V42" s="35">
        <f t="shared" si="22"/>
        <v>1</v>
      </c>
      <c r="W42" s="30" t="str">
        <f>Y42&amp;CHAR(10)&amp;TEXT(U42,"##,##0件")</f>
        <v>合計
2,439件</v>
      </c>
      <c r="X42" s="31" t="str">
        <f>D42</f>
        <v>合計</v>
      </c>
      <c r="Y42" s="30" t="s">
        <v>3</v>
      </c>
      <c r="Z42" s="32">
        <f>SUM(E42:T42)</f>
        <v>2439</v>
      </c>
    </row>
    <row r="43" spans="1:28" ht="13.5" customHeight="1" x14ac:dyDescent="0.15">
      <c r="AA43" s="3"/>
    </row>
    <row r="44" spans="1:28" ht="13.5" customHeight="1" x14ac:dyDescent="0.15">
      <c r="U44" s="38"/>
      <c r="AA44" s="3"/>
    </row>
    <row r="45" spans="1:28" ht="13.5" customHeight="1" x14ac:dyDescent="0.15">
      <c r="U45" s="38"/>
      <c r="AA45" s="3"/>
    </row>
    <row r="46" spans="1:28" ht="13.5" customHeight="1" x14ac:dyDescent="0.15">
      <c r="U46" s="38"/>
      <c r="AA46" s="6" t="str">
        <f>A19</f>
        <v>cカテゴリー2</v>
      </c>
      <c r="AB46" s="37"/>
    </row>
    <row r="47" spans="1:28" ht="13.5" customHeight="1" x14ac:dyDescent="0.15">
      <c r="U47" s="38"/>
      <c r="AA47" s="3"/>
    </row>
    <row r="48" spans="1:28" ht="13.5" customHeight="1" x14ac:dyDescent="0.15">
      <c r="U48" s="38"/>
      <c r="AA48" s="3"/>
    </row>
    <row r="49" spans="21:27" ht="13.5" customHeight="1" x14ac:dyDescent="0.15">
      <c r="U49" s="38"/>
      <c r="AA49" s="3"/>
    </row>
    <row r="50" spans="21:27" ht="13.5" customHeight="1" x14ac:dyDescent="0.15">
      <c r="U50" s="38"/>
    </row>
    <row r="51" spans="21:27" ht="13.5" customHeight="1" x14ac:dyDescent="0.15">
      <c r="U51" s="38"/>
    </row>
    <row r="69" spans="27:28" ht="13.5" customHeight="1" x14ac:dyDescent="0.15">
      <c r="AA69" s="6" t="str">
        <f>A27</f>
        <v>dカテゴリー3</v>
      </c>
      <c r="AB69" s="37"/>
    </row>
    <row r="92" spans="27:28" ht="13.5" customHeight="1" x14ac:dyDescent="0.15">
      <c r="AA92" s="6" t="str">
        <f>A35</f>
        <v>eカテゴリー外</v>
      </c>
      <c r="AB92" s="37"/>
    </row>
  </sheetData>
  <phoneticPr fontId="2"/>
  <pageMargins left="0.52" right="0.45" top="1" bottom="1" header="0.5" footer="0.5"/>
  <pageSetup paperSize="9" scale="6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1-5-44図 カテゴリー1 の出願人国籍（地域）別ファミリー</vt:lpstr>
      <vt:lpstr>出願人国籍別family件数推移</vt:lpstr>
      <vt:lpstr>出願人国籍別family件数推移!_2_10_出願先国別_出願人国籍別中分類推移</vt:lpstr>
      <vt:lpstr>出願人国籍別family件数推移!Print_Area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2019-09-10T10:00:06Z</dcterms:created>
  <dcterms:modified xsi:type="dcterms:W3CDTF">2019-09-10T10:00:19Z</dcterms:modified>
</cp:coreProperties>
</file>